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Dokumenty\OneDrive - LESY Slovenskej republiky, š.p\Dokumenty\DATASETY\Aktualizácia 2025\"/>
    </mc:Choice>
  </mc:AlternateContent>
  <xr:revisionPtr revIDLastSave="0" documentId="13_ncr:1_{C41A94E5-97B8-4E27-BA57-AD8E5417C65C}" xr6:coauthVersionLast="47" xr6:coauthVersionMax="47" xr10:uidLastSave="{00000000-0000-0000-0000-000000000000}"/>
  <bookViews>
    <workbookView xWindow="45228" yWindow="8724" windowWidth="28800" windowHeight="15372" xr2:uid="{00000000-000D-0000-FFFF-FFFF00000000}"/>
  </bookViews>
  <sheets>
    <sheet name="202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21" i="2" l="1"/>
  <c r="AG21" i="2"/>
  <c r="AA54" i="2"/>
  <c r="Y35" i="2"/>
  <c r="AB28" i="2"/>
  <c r="AC28" i="2" s="1"/>
  <c r="AB27" i="2"/>
  <c r="AC27" i="2" s="1"/>
  <c r="AB26" i="2"/>
  <c r="AC26" i="2" s="1"/>
  <c r="Y21" i="2"/>
  <c r="Z84" i="2"/>
  <c r="X84" i="2"/>
  <c r="W84" i="2"/>
  <c r="AC83" i="2"/>
  <c r="AA83" i="2"/>
  <c r="Y83" i="2"/>
  <c r="AC82" i="2"/>
  <c r="AA82" i="2"/>
  <c r="Y82" i="2"/>
  <c r="AC81" i="2"/>
  <c r="AA81" i="2"/>
  <c r="Y81" i="2"/>
  <c r="AC80" i="2"/>
  <c r="AA80" i="2"/>
  <c r="Y80" i="2"/>
  <c r="AC79" i="2"/>
  <c r="AA79" i="2"/>
  <c r="Y79" i="2"/>
  <c r="AC78" i="2"/>
  <c r="AA78" i="2"/>
  <c r="Y78" i="2"/>
  <c r="AC77" i="2"/>
  <c r="AA77" i="2"/>
  <c r="Y77" i="2"/>
  <c r="AC76" i="2"/>
  <c r="AA76" i="2"/>
  <c r="Y76" i="2"/>
  <c r="AC75" i="2"/>
  <c r="AA75" i="2"/>
  <c r="Y75" i="2"/>
  <c r="AC74" i="2"/>
  <c r="AA74" i="2"/>
  <c r="Y74" i="2"/>
  <c r="AC73" i="2"/>
  <c r="AA73" i="2"/>
  <c r="Y73" i="2"/>
  <c r="AC72" i="2"/>
  <c r="AA72" i="2"/>
  <c r="Y72" i="2"/>
  <c r="AC71" i="2"/>
  <c r="AA71" i="2"/>
  <c r="Y71" i="2"/>
  <c r="AC70" i="2"/>
  <c r="AA70" i="2"/>
  <c r="Y70" i="2"/>
  <c r="AC69" i="2"/>
  <c r="AA69" i="2"/>
  <c r="Y69" i="2"/>
  <c r="AC68" i="2"/>
  <c r="AA68" i="2"/>
  <c r="Y68" i="2"/>
  <c r="AC67" i="2"/>
  <c r="AA67" i="2"/>
  <c r="Y67" i="2"/>
  <c r="AC66" i="2"/>
  <c r="AA66" i="2"/>
  <c r="Y66" i="2"/>
  <c r="AC65" i="2"/>
  <c r="AA65" i="2"/>
  <c r="Y65" i="2"/>
  <c r="AC64" i="2"/>
  <c r="AA64" i="2"/>
  <c r="Y64" i="2"/>
  <c r="AC63" i="2"/>
  <c r="AA63" i="2"/>
  <c r="Y63" i="2"/>
  <c r="AC62" i="2"/>
  <c r="AA62" i="2"/>
  <c r="Y62" i="2"/>
  <c r="AA61" i="2"/>
  <c r="AB61" i="2" s="1"/>
  <c r="AC61" i="2" s="1"/>
  <c r="Y61" i="2"/>
  <c r="AA60" i="2"/>
  <c r="Y60" i="2"/>
  <c r="AA59" i="2"/>
  <c r="Y59" i="2"/>
  <c r="AA58" i="2"/>
  <c r="Y58" i="2"/>
  <c r="AA57" i="2"/>
  <c r="Y57" i="2"/>
  <c r="AA56" i="2"/>
  <c r="Y56" i="2"/>
  <c r="AA55" i="2"/>
  <c r="Y55" i="2"/>
  <c r="Y54" i="2"/>
  <c r="AA53" i="2"/>
  <c r="AB53" i="2" s="1"/>
  <c r="AC53" i="2" s="1"/>
  <c r="Y53" i="2"/>
  <c r="AA52" i="2"/>
  <c r="AB52" i="2" s="1"/>
  <c r="AC52" i="2" s="1"/>
  <c r="Y52" i="2"/>
  <c r="AA51" i="2"/>
  <c r="Y51" i="2"/>
  <c r="AA50" i="2"/>
  <c r="Y50" i="2"/>
  <c r="AA49" i="2"/>
  <c r="Y49" i="2"/>
  <c r="AA48" i="2"/>
  <c r="AB48" i="2" s="1"/>
  <c r="AC48" i="2" s="1"/>
  <c r="Y48" i="2"/>
  <c r="AA47" i="2"/>
  <c r="Y47" i="2"/>
  <c r="AA46" i="2"/>
  <c r="AB46" i="2" s="1"/>
  <c r="AC46" i="2" s="1"/>
  <c r="Y46" i="2"/>
  <c r="AA45" i="2"/>
  <c r="AB45" i="2" s="1"/>
  <c r="AC45" i="2" s="1"/>
  <c r="Y45" i="2"/>
  <c r="AA44" i="2"/>
  <c r="AB44" i="2" s="1"/>
  <c r="AC44" i="2" s="1"/>
  <c r="Y44" i="2"/>
  <c r="AA43" i="2"/>
  <c r="AB43" i="2" s="1"/>
  <c r="AC43" i="2" s="1"/>
  <c r="Y43" i="2"/>
  <c r="AA42" i="2"/>
  <c r="Y42" i="2"/>
  <c r="AA41" i="2"/>
  <c r="AB41" i="2" s="1"/>
  <c r="AC41" i="2" s="1"/>
  <c r="Y41" i="2"/>
  <c r="AA40" i="2"/>
  <c r="Y40" i="2"/>
  <c r="AA39" i="2"/>
  <c r="Y39" i="2"/>
  <c r="AA38" i="2"/>
  <c r="AB38" i="2" s="1"/>
  <c r="AC38" i="2" s="1"/>
  <c r="Y38" i="2"/>
  <c r="AA37" i="2"/>
  <c r="Y37" i="2"/>
  <c r="AA36" i="2"/>
  <c r="Y36" i="2"/>
  <c r="AA35" i="2"/>
  <c r="AB35" i="2" s="1"/>
  <c r="AC35" i="2" s="1"/>
  <c r="AA34" i="2"/>
  <c r="Y34" i="2"/>
  <c r="AB34" i="2" s="1"/>
  <c r="AC34" i="2" s="1"/>
  <c r="AA33" i="2"/>
  <c r="Y33" i="2"/>
  <c r="AA32" i="2"/>
  <c r="Y32" i="2"/>
  <c r="AA31" i="2"/>
  <c r="Y31" i="2"/>
  <c r="AA30" i="2"/>
  <c r="AB30" i="2" s="1"/>
  <c r="AC30" i="2" s="1"/>
  <c r="Y30" i="2"/>
  <c r="AA29" i="2"/>
  <c r="AB29" i="2" s="1"/>
  <c r="AC29" i="2" s="1"/>
  <c r="Y29" i="2"/>
  <c r="AA28" i="2"/>
  <c r="Y28" i="2"/>
  <c r="AA27" i="2"/>
  <c r="Y27" i="2"/>
  <c r="AA26" i="2"/>
  <c r="Y26" i="2"/>
  <c r="AA25" i="2"/>
  <c r="Y25" i="2"/>
  <c r="AA24" i="2"/>
  <c r="Y24" i="2"/>
  <c r="AB24" i="2" s="1"/>
  <c r="AC24" i="2" s="1"/>
  <c r="AA23" i="2"/>
  <c r="Y23" i="2"/>
  <c r="AB23" i="2" s="1"/>
  <c r="AC23" i="2" s="1"/>
  <c r="AA22" i="2"/>
  <c r="Y22" i="2"/>
  <c r="AB22" i="2" s="1"/>
  <c r="AC22" i="2" s="1"/>
  <c r="AA21" i="2"/>
  <c r="AA20" i="2"/>
  <c r="Y20" i="2"/>
  <c r="AA19" i="2"/>
  <c r="Y19" i="2"/>
  <c r="AA18" i="2"/>
  <c r="Y18" i="2"/>
  <c r="AA17" i="2"/>
  <c r="Y17" i="2"/>
  <c r="AA16" i="2"/>
  <c r="Y16" i="2"/>
  <c r="AA15" i="2"/>
  <c r="Y15" i="2"/>
  <c r="AA14" i="2"/>
  <c r="Y14" i="2"/>
  <c r="AA13" i="2"/>
  <c r="Y13" i="2"/>
  <c r="AA12" i="2"/>
  <c r="Y12" i="2"/>
  <c r="AA11" i="2"/>
  <c r="Y11" i="2"/>
  <c r="AA10" i="2"/>
  <c r="Y10" i="2"/>
  <c r="AB58" i="2" l="1"/>
  <c r="AC58" i="2" s="1"/>
  <c r="AB33" i="2"/>
  <c r="AC33" i="2" s="1"/>
  <c r="AB49" i="2"/>
  <c r="AC49" i="2" s="1"/>
  <c r="AB60" i="2"/>
  <c r="AC60" i="2" s="1"/>
  <c r="AB55" i="2"/>
  <c r="AC55" i="2" s="1"/>
  <c r="AB56" i="2"/>
  <c r="AC56" i="2" s="1"/>
  <c r="AB37" i="2"/>
  <c r="AC37" i="2" s="1"/>
  <c r="AB59" i="2"/>
  <c r="AC59" i="2" s="1"/>
  <c r="AB40" i="2"/>
  <c r="AC40" i="2" s="1"/>
  <c r="AB50" i="2"/>
  <c r="AC50" i="2" s="1"/>
  <c r="AB39" i="2"/>
  <c r="AC39" i="2" s="1"/>
  <c r="AB51" i="2"/>
  <c r="AC51" i="2" s="1"/>
  <c r="AB57" i="2"/>
  <c r="AC57" i="2" s="1"/>
  <c r="AB31" i="2"/>
  <c r="AC31" i="2" s="1"/>
  <c r="AB42" i="2"/>
  <c r="AC42" i="2" s="1"/>
  <c r="AB36" i="2"/>
  <c r="AC36" i="2" s="1"/>
  <c r="AB47" i="2"/>
  <c r="AC47" i="2" s="1"/>
  <c r="AB54" i="2"/>
  <c r="AC54" i="2" s="1"/>
  <c r="AB32" i="2"/>
  <c r="AC32" i="2" s="1"/>
  <c r="AB21" i="2"/>
  <c r="AC21" i="2" s="1"/>
  <c r="AB25" i="2"/>
  <c r="AC25" i="2" s="1"/>
  <c r="AB20" i="2"/>
  <c r="AC20" i="2" s="1"/>
  <c r="AB19" i="2"/>
  <c r="AC19" i="2" s="1"/>
  <c r="AB18" i="2"/>
  <c r="AC18" i="2" s="1"/>
  <c r="AB17" i="2"/>
  <c r="AC17" i="2" s="1"/>
  <c r="AB16" i="2"/>
  <c r="AC16" i="2" s="1"/>
  <c r="AB15" i="2"/>
  <c r="AC15" i="2" s="1"/>
  <c r="AB14" i="2"/>
  <c r="AC14" i="2" s="1"/>
  <c r="AB13" i="2"/>
  <c r="AC13" i="2" s="1"/>
  <c r="AB12" i="2"/>
  <c r="AC12" i="2" s="1"/>
  <c r="AB11" i="2"/>
  <c r="AC11" i="2" s="1"/>
  <c r="AB10" i="2"/>
  <c r="AB84" i="2" l="1"/>
  <c r="AC10" i="2"/>
  <c r="AC84" i="2" s="1"/>
  <c r="J16" i="2"/>
  <c r="P16" i="2"/>
  <c r="J17" i="2"/>
  <c r="P17" i="2"/>
  <c r="J18" i="2"/>
  <c r="P18" i="2"/>
  <c r="J19" i="2"/>
  <c r="P19" i="2"/>
  <c r="J20" i="2"/>
  <c r="P20" i="2"/>
  <c r="J21" i="2"/>
  <c r="P21" i="2"/>
  <c r="J22" i="2"/>
  <c r="P22" i="2"/>
  <c r="J23" i="2"/>
  <c r="P23" i="2"/>
  <c r="J24" i="2"/>
  <c r="P24" i="2"/>
  <c r="J25" i="2"/>
  <c r="P25" i="2"/>
  <c r="J26" i="2"/>
  <c r="P26" i="2"/>
  <c r="J27" i="2"/>
  <c r="P27" i="2"/>
  <c r="J28" i="2"/>
  <c r="P28" i="2"/>
  <c r="J29" i="2"/>
  <c r="P29" i="2"/>
  <c r="J30" i="2"/>
  <c r="P30" i="2"/>
  <c r="J31" i="2"/>
  <c r="P31" i="2"/>
  <c r="J32" i="2"/>
  <c r="P32" i="2"/>
  <c r="J33" i="2"/>
  <c r="P33" i="2"/>
  <c r="Q33" i="2"/>
  <c r="J34" i="2"/>
  <c r="P34" i="2"/>
  <c r="J35" i="2"/>
  <c r="P35" i="2"/>
  <c r="J36" i="2"/>
  <c r="P36" i="2"/>
  <c r="J37" i="2"/>
  <c r="P37" i="2"/>
  <c r="Q37" i="2" s="1"/>
  <c r="J38" i="2"/>
  <c r="P38" i="2"/>
  <c r="J39" i="2"/>
  <c r="P39" i="2"/>
  <c r="J40" i="2"/>
  <c r="P40" i="2"/>
  <c r="J41" i="2"/>
  <c r="P41" i="2"/>
  <c r="J42" i="2"/>
  <c r="P42" i="2"/>
  <c r="J43" i="2"/>
  <c r="P43" i="2"/>
  <c r="J44" i="2"/>
  <c r="P44" i="2"/>
  <c r="J45" i="2"/>
  <c r="P45" i="2"/>
  <c r="J46" i="2"/>
  <c r="P46" i="2"/>
  <c r="J47" i="2"/>
  <c r="P47" i="2"/>
  <c r="J48" i="2"/>
  <c r="P48" i="2"/>
  <c r="J49" i="2"/>
  <c r="P49" i="2"/>
  <c r="J50" i="2"/>
  <c r="P50" i="2"/>
  <c r="J51" i="2"/>
  <c r="P51" i="2"/>
  <c r="J52" i="2"/>
  <c r="P52" i="2"/>
  <c r="J53" i="2"/>
  <c r="P53" i="2"/>
  <c r="J54" i="2"/>
  <c r="P54" i="2"/>
  <c r="J55" i="2"/>
  <c r="P55" i="2"/>
  <c r="J56" i="2"/>
  <c r="P56" i="2"/>
  <c r="J57" i="2"/>
  <c r="P57" i="2"/>
  <c r="J58" i="2"/>
  <c r="P58" i="2"/>
  <c r="J59" i="2"/>
  <c r="P59" i="2"/>
  <c r="J60" i="2"/>
  <c r="P60" i="2"/>
  <c r="J61" i="2"/>
  <c r="P61" i="2"/>
  <c r="J62" i="2"/>
  <c r="P62" i="2"/>
  <c r="J63" i="2"/>
  <c r="P63" i="2"/>
  <c r="J64" i="2"/>
  <c r="P64" i="2"/>
  <c r="J65" i="2"/>
  <c r="P65" i="2"/>
  <c r="J66" i="2"/>
  <c r="P66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P165" i="2"/>
  <c r="J165" i="2"/>
  <c r="P164" i="2"/>
  <c r="J164" i="2"/>
  <c r="P163" i="2"/>
  <c r="J163" i="2"/>
  <c r="P162" i="2"/>
  <c r="J162" i="2"/>
  <c r="P161" i="2"/>
  <c r="J161" i="2"/>
  <c r="P160" i="2"/>
  <c r="J160" i="2"/>
  <c r="P159" i="2"/>
  <c r="J159" i="2"/>
  <c r="P158" i="2"/>
  <c r="J158" i="2"/>
  <c r="P157" i="2"/>
  <c r="J157" i="2"/>
  <c r="P156" i="2"/>
  <c r="J156" i="2"/>
  <c r="P155" i="2"/>
  <c r="J155" i="2"/>
  <c r="P154" i="2"/>
  <c r="J154" i="2"/>
  <c r="P153" i="2"/>
  <c r="J153" i="2"/>
  <c r="P152" i="2"/>
  <c r="J152" i="2"/>
  <c r="P151" i="2"/>
  <c r="J151" i="2"/>
  <c r="P150" i="2"/>
  <c r="J150" i="2"/>
  <c r="P149" i="2"/>
  <c r="J149" i="2"/>
  <c r="P148" i="2"/>
  <c r="J148" i="2"/>
  <c r="P147" i="2"/>
  <c r="J147" i="2"/>
  <c r="P146" i="2"/>
  <c r="J146" i="2"/>
  <c r="P145" i="2"/>
  <c r="J145" i="2"/>
  <c r="P144" i="2"/>
  <c r="J144" i="2"/>
  <c r="P143" i="2"/>
  <c r="J143" i="2"/>
  <c r="Q143" i="2" s="1"/>
  <c r="P142" i="2"/>
  <c r="J142" i="2"/>
  <c r="P141" i="2"/>
  <c r="J141" i="2"/>
  <c r="P140" i="2"/>
  <c r="J140" i="2"/>
  <c r="P139" i="2"/>
  <c r="J139" i="2"/>
  <c r="Q139" i="2" s="1"/>
  <c r="P138" i="2"/>
  <c r="J138" i="2"/>
  <c r="P137" i="2"/>
  <c r="J137" i="2"/>
  <c r="P136" i="2"/>
  <c r="J136" i="2"/>
  <c r="P135" i="2"/>
  <c r="J135" i="2"/>
  <c r="P134" i="2"/>
  <c r="J134" i="2"/>
  <c r="P133" i="2"/>
  <c r="J133" i="2"/>
  <c r="P132" i="2"/>
  <c r="J132" i="2"/>
  <c r="P131" i="2"/>
  <c r="J131" i="2"/>
  <c r="P130" i="2"/>
  <c r="J130" i="2"/>
  <c r="P129" i="2"/>
  <c r="J129" i="2"/>
  <c r="P128" i="2"/>
  <c r="J128" i="2"/>
  <c r="P127" i="2"/>
  <c r="J127" i="2"/>
  <c r="P126" i="2"/>
  <c r="J126" i="2"/>
  <c r="P125" i="2"/>
  <c r="J125" i="2"/>
  <c r="P124" i="2"/>
  <c r="J124" i="2"/>
  <c r="P123" i="2"/>
  <c r="J123" i="2"/>
  <c r="P122" i="2"/>
  <c r="J122" i="2"/>
  <c r="P121" i="2"/>
  <c r="J121" i="2"/>
  <c r="P120" i="2"/>
  <c r="J120" i="2"/>
  <c r="P119" i="2"/>
  <c r="J119" i="2"/>
  <c r="P118" i="2"/>
  <c r="J118" i="2"/>
  <c r="P117" i="2"/>
  <c r="J117" i="2"/>
  <c r="P116" i="2"/>
  <c r="J116" i="2"/>
  <c r="P115" i="2"/>
  <c r="J115" i="2"/>
  <c r="P114" i="2"/>
  <c r="J114" i="2"/>
  <c r="P113" i="2"/>
  <c r="J113" i="2"/>
  <c r="P112" i="2"/>
  <c r="J112" i="2"/>
  <c r="P111" i="2"/>
  <c r="J111" i="2"/>
  <c r="Q111" i="2" s="1"/>
  <c r="P110" i="2"/>
  <c r="J110" i="2"/>
  <c r="P109" i="2"/>
  <c r="J109" i="2"/>
  <c r="P108" i="2"/>
  <c r="J108" i="2"/>
  <c r="P107" i="2"/>
  <c r="J107" i="2"/>
  <c r="P106" i="2"/>
  <c r="J106" i="2"/>
  <c r="P105" i="2"/>
  <c r="J105" i="2"/>
  <c r="P104" i="2"/>
  <c r="J104" i="2"/>
  <c r="P103" i="2"/>
  <c r="J103" i="2"/>
  <c r="P102" i="2"/>
  <c r="J102" i="2"/>
  <c r="P101" i="2"/>
  <c r="J101" i="2"/>
  <c r="P100" i="2"/>
  <c r="J100" i="2"/>
  <c r="P99" i="2"/>
  <c r="J99" i="2"/>
  <c r="P98" i="2"/>
  <c r="J98" i="2"/>
  <c r="P97" i="2"/>
  <c r="J97" i="2"/>
  <c r="P96" i="2"/>
  <c r="J96" i="2"/>
  <c r="P95" i="2"/>
  <c r="J95" i="2"/>
  <c r="P94" i="2"/>
  <c r="J94" i="2"/>
  <c r="P93" i="2"/>
  <c r="J93" i="2"/>
  <c r="P92" i="2"/>
  <c r="J92" i="2"/>
  <c r="P91" i="2"/>
  <c r="J91" i="2"/>
  <c r="Q91" i="2" s="1"/>
  <c r="P90" i="2"/>
  <c r="J90" i="2"/>
  <c r="P89" i="2"/>
  <c r="J89" i="2"/>
  <c r="Q89" i="2" s="1"/>
  <c r="P88" i="2"/>
  <c r="J88" i="2"/>
  <c r="P87" i="2"/>
  <c r="J87" i="2"/>
  <c r="Q87" i="2" s="1"/>
  <c r="P86" i="2"/>
  <c r="J86" i="2"/>
  <c r="P85" i="2"/>
  <c r="J85" i="2"/>
  <c r="P84" i="2"/>
  <c r="J84" i="2"/>
  <c r="P83" i="2"/>
  <c r="J83" i="2"/>
  <c r="Q83" i="2" s="1"/>
  <c r="P82" i="2"/>
  <c r="J82" i="2"/>
  <c r="P81" i="2"/>
  <c r="J81" i="2"/>
  <c r="P80" i="2"/>
  <c r="J80" i="2"/>
  <c r="P79" i="2"/>
  <c r="J79" i="2"/>
  <c r="P78" i="2"/>
  <c r="J78" i="2"/>
  <c r="P77" i="2"/>
  <c r="J77" i="2"/>
  <c r="P76" i="2"/>
  <c r="J76" i="2"/>
  <c r="P75" i="2"/>
  <c r="J75" i="2"/>
  <c r="P74" i="2"/>
  <c r="J74" i="2"/>
  <c r="P73" i="2"/>
  <c r="J73" i="2"/>
  <c r="P72" i="2"/>
  <c r="J72" i="2"/>
  <c r="P71" i="2"/>
  <c r="J71" i="2"/>
  <c r="P70" i="2"/>
  <c r="J70" i="2"/>
  <c r="P69" i="2"/>
  <c r="J69" i="2"/>
  <c r="P68" i="2"/>
  <c r="J68" i="2"/>
  <c r="P67" i="2"/>
  <c r="J67" i="2"/>
  <c r="Q67" i="2" s="1"/>
  <c r="P15" i="2"/>
  <c r="J15" i="2"/>
  <c r="P14" i="2"/>
  <c r="J14" i="2"/>
  <c r="P13" i="2"/>
  <c r="J13" i="2"/>
  <c r="P12" i="2"/>
  <c r="J12" i="2"/>
  <c r="P11" i="2"/>
  <c r="J11" i="2"/>
  <c r="P10" i="2"/>
  <c r="J10" i="2"/>
  <c r="P9" i="2"/>
  <c r="J9" i="2"/>
  <c r="P8" i="2"/>
  <c r="J8" i="2"/>
  <c r="P7" i="2"/>
  <c r="J7" i="2"/>
  <c r="P6" i="2"/>
  <c r="J6" i="2"/>
  <c r="P5" i="2"/>
  <c r="J5" i="2"/>
  <c r="P4" i="2"/>
  <c r="J4" i="2"/>
  <c r="Q71" i="2" l="1"/>
  <c r="Q115" i="2"/>
  <c r="Q135" i="2"/>
  <c r="Q90" i="2"/>
  <c r="Q130" i="2"/>
  <c r="Q31" i="2"/>
  <c r="Q29" i="2"/>
  <c r="Q32" i="2"/>
  <c r="Q84" i="2"/>
  <c r="Q88" i="2"/>
  <c r="Q159" i="2"/>
  <c r="Q155" i="2"/>
  <c r="Q27" i="2"/>
  <c r="Q151" i="2"/>
  <c r="Q95" i="2"/>
  <c r="Q75" i="2"/>
  <c r="Q82" i="2"/>
  <c r="Q131" i="2"/>
  <c r="Q73" i="2"/>
  <c r="Q57" i="2"/>
  <c r="Q49" i="2"/>
  <c r="Q40" i="2"/>
  <c r="Q154" i="2"/>
  <c r="Q153" i="2"/>
  <c r="Q147" i="2"/>
  <c r="Q107" i="2"/>
  <c r="Q106" i="2"/>
  <c r="Q103" i="2"/>
  <c r="Q99" i="2"/>
  <c r="Q79" i="2"/>
  <c r="Q74" i="2"/>
  <c r="Q65" i="2"/>
  <c r="Q62" i="2"/>
  <c r="Q60" i="2"/>
  <c r="Q56" i="2"/>
  <c r="Q36" i="2"/>
  <c r="Q22" i="2"/>
  <c r="Q146" i="2"/>
  <c r="Q129" i="2"/>
  <c r="Q122" i="2"/>
  <c r="Q119" i="2"/>
  <c r="Q105" i="2"/>
  <c r="Q63" i="2"/>
  <c r="Q59" i="2"/>
  <c r="Q55" i="2"/>
  <c r="Q52" i="2"/>
  <c r="Q47" i="2"/>
  <c r="Q46" i="2"/>
  <c r="Q44" i="2"/>
  <c r="Q43" i="2"/>
  <c r="Q41" i="2"/>
  <c r="Q39" i="2"/>
  <c r="Q28" i="2"/>
  <c r="Q24" i="2"/>
  <c r="Q20" i="2"/>
  <c r="Q17" i="2"/>
  <c r="Q16" i="2"/>
  <c r="Q9" i="2"/>
  <c r="Q7" i="2"/>
  <c r="Q124" i="2"/>
  <c r="Q48" i="2"/>
  <c r="Q138" i="2"/>
  <c r="Q128" i="2"/>
  <c r="Q98" i="2"/>
  <c r="Q58" i="2"/>
  <c r="Q51" i="2"/>
  <c r="Q162" i="2"/>
  <c r="Q160" i="2"/>
  <c r="Q156" i="2"/>
  <c r="Q149" i="2"/>
  <c r="Q142" i="2"/>
  <c r="Q121" i="2"/>
  <c r="Q117" i="2"/>
  <c r="Q114" i="2"/>
  <c r="Q113" i="2"/>
  <c r="Q102" i="2"/>
  <c r="Q97" i="2"/>
  <c r="Q81" i="2"/>
  <c r="Q66" i="2"/>
  <c r="Q61" i="2"/>
  <c r="Q34" i="2"/>
  <c r="Q26" i="2"/>
  <c r="Q25" i="2"/>
  <c r="Q14" i="2"/>
  <c r="Q5" i="2"/>
  <c r="Q165" i="2"/>
  <c r="Q144" i="2"/>
  <c r="Q140" i="2"/>
  <c r="Q137" i="2"/>
  <c r="Q133" i="2"/>
  <c r="Q126" i="2"/>
  <c r="Q109" i="2"/>
  <c r="Q64" i="2"/>
  <c r="Q45" i="2"/>
  <c r="Q42" i="2"/>
  <c r="Q21" i="2"/>
  <c r="Q19" i="2"/>
  <c r="Q10" i="2"/>
  <c r="Q4" i="2"/>
  <c r="Q163" i="2"/>
  <c r="Q145" i="2"/>
  <c r="Q123" i="2"/>
  <c r="Q127" i="2"/>
  <c r="Q161" i="2"/>
  <c r="Q116" i="2"/>
  <c r="Q120" i="2"/>
  <c r="Q134" i="2"/>
  <c r="Q141" i="2"/>
  <c r="Q148" i="2"/>
  <c r="Q152" i="2"/>
  <c r="Q132" i="2"/>
  <c r="Q164" i="2"/>
  <c r="Q118" i="2"/>
  <c r="Q125" i="2"/>
  <c r="Q136" i="2"/>
  <c r="Q150" i="2"/>
  <c r="Q157" i="2"/>
  <c r="Q158" i="2"/>
  <c r="Q85" i="2"/>
  <c r="Q92" i="2"/>
  <c r="Q96" i="2"/>
  <c r="Q110" i="2"/>
  <c r="Q86" i="2"/>
  <c r="Q93" i="2"/>
  <c r="Q100" i="2"/>
  <c r="Q104" i="2"/>
  <c r="Q80" i="2"/>
  <c r="Q94" i="2"/>
  <c r="Q101" i="2"/>
  <c r="Q108" i="2"/>
  <c r="Q112" i="2"/>
  <c r="Q78" i="2"/>
  <c r="Q72" i="2"/>
  <c r="Q76" i="2"/>
  <c r="Q70" i="2"/>
  <c r="Q77" i="2"/>
  <c r="Q68" i="2"/>
  <c r="Q69" i="2"/>
  <c r="Q54" i="2"/>
  <c r="Q53" i="2"/>
  <c r="Q35" i="2"/>
  <c r="Q50" i="2"/>
  <c r="Q38" i="2"/>
  <c r="Q18" i="2"/>
  <c r="Q30" i="2"/>
  <c r="Q23" i="2"/>
  <c r="Q15" i="2"/>
  <c r="Q11" i="2"/>
  <c r="Q13" i="2"/>
  <c r="Q12" i="2"/>
  <c r="Q8" i="2"/>
  <c r="Q6" i="2"/>
</calcChain>
</file>

<file path=xl/sharedStrings.xml><?xml version="1.0" encoding="utf-8"?>
<sst xmlns="http://schemas.openxmlformats.org/spreadsheetml/2006/main" count="481" uniqueCount="159">
  <si>
    <t>ŠPZ - odbor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</si>
  <si>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</si>
  <si>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</si>
  <si>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</si>
  <si>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</si>
  <si>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</si>
  <si>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</si>
  <si>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</si>
  <si>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</si>
  <si>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</si>
  <si>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</si>
  <si>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</si>
  <si>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</si>
  <si>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Spolu</t>
  </si>
  <si>
    <t>BB 523 EU</t>
  </si>
  <si>
    <t>Počet dní</t>
  </si>
  <si>
    <t>Spotreba</t>
  </si>
  <si>
    <t>Ubehnuté</t>
  </si>
  <si>
    <t>BB 610 DX</t>
  </si>
  <si>
    <t>BB 612 DX</t>
  </si>
  <si>
    <t>BB 613 DX</t>
  </si>
  <si>
    <t>BB 634 EL</t>
  </si>
  <si>
    <t>BB 187 EZ</t>
  </si>
  <si>
    <t>BB 929 EZ</t>
  </si>
  <si>
    <t>BB 177 EZ</t>
  </si>
  <si>
    <t>BB 066 DT</t>
  </si>
  <si>
    <t>BB 594 CC</t>
  </si>
  <si>
    <t>BB 026 CP</t>
  </si>
  <si>
    <t>BB 222 EI</t>
  </si>
  <si>
    <t>BB 696 DS</t>
  </si>
  <si>
    <t>BB 666 EZ</t>
  </si>
  <si>
    <t>BB 458 FH</t>
  </si>
  <si>
    <t>BB 486 FG</t>
  </si>
  <si>
    <t>BL 982 VI</t>
  </si>
  <si>
    <t>BL 793 VJ</t>
  </si>
  <si>
    <t>BL 775 VJ</t>
  </si>
  <si>
    <t>BL 375 VI</t>
  </si>
  <si>
    <t>BL 762 VJ</t>
  </si>
  <si>
    <t>BL 764 VJ</t>
  </si>
  <si>
    <t>BL 005 VJ</t>
  </si>
  <si>
    <t>BL 505 XD</t>
  </si>
  <si>
    <t>BL 474 XD</t>
  </si>
  <si>
    <t>BL 467 XD</t>
  </si>
  <si>
    <t>BL 827 VZ</t>
  </si>
  <si>
    <t>BL 771 VJ</t>
  </si>
  <si>
    <t>BL 534 VX</t>
  </si>
  <si>
    <t>BL 479 VT</t>
  </si>
  <si>
    <t>BL 445 VZ</t>
  </si>
  <si>
    <t>BL 992 XL</t>
  </si>
  <si>
    <t>BL 863 XE</t>
  </si>
  <si>
    <t>BL 434 VZ</t>
  </si>
  <si>
    <t>BL 820 VZ</t>
  </si>
  <si>
    <t xml:space="preserve"> </t>
  </si>
  <si>
    <t>BB 695 DS</t>
  </si>
  <si>
    <t>BB 032 EZ</t>
  </si>
  <si>
    <t>BB 071 EL</t>
  </si>
  <si>
    <t>BB 884 EK</t>
  </si>
  <si>
    <t>BB 143 HG</t>
  </si>
  <si>
    <t>BL 899 VL</t>
  </si>
  <si>
    <t>BB 641 HM</t>
  </si>
  <si>
    <t>BL 434 VP</t>
  </si>
  <si>
    <t>BL299 VH</t>
  </si>
  <si>
    <t>BL 865 VK</t>
  </si>
  <si>
    <t>SUMÁR 2023</t>
  </si>
  <si>
    <t>BL 504 XA</t>
  </si>
  <si>
    <t>BL 766 VJ</t>
  </si>
  <si>
    <t>Analýza používania osobnej dopravy r.2024</t>
  </si>
  <si>
    <t xml:space="preserve">       T  O  T  Á  L  N  A    š  K  O  D  A </t>
  </si>
  <si>
    <t>BL 002 VJ</t>
  </si>
  <si>
    <t>AA 296 JI</t>
  </si>
  <si>
    <t>BL 315 VO</t>
  </si>
  <si>
    <t>BL 994 VI</t>
  </si>
  <si>
    <t>AA 728 LJ</t>
  </si>
  <si>
    <t>P.č.</t>
  </si>
  <si>
    <t>ŠPZ vozidla</t>
  </si>
  <si>
    <t>Spotreba                    v l/100 km podľa TP</t>
  </si>
  <si>
    <t xml:space="preserve">Spotreba PHL                 v l </t>
  </si>
  <si>
    <t xml:space="preserve">Spotreba PHL                v eurách </t>
  </si>
  <si>
    <t>Priemerná cena 1 l PHL</t>
  </si>
  <si>
    <t xml:space="preserve">Najazdené km </t>
  </si>
  <si>
    <t>Spotreba                    v l/100 km podľa TP zvýšená o 20 %</t>
  </si>
  <si>
    <t>Prepočet spotreby podľa techn. preuk.  + 20 %      v eurách</t>
  </si>
  <si>
    <t>Daňovo neuznaná spotreba                v eurách budú len plusové údaje</t>
  </si>
  <si>
    <t>stĺ.4=stĺ.3:stĺ.2</t>
  </si>
  <si>
    <t>stĺ.6=stĺ.1x1,2</t>
  </si>
  <si>
    <t>stĺ.7=stĺ.6 x stĺ.5xstĺ.4/100</t>
  </si>
  <si>
    <t>stĺ.8=stĺ.3-stĺ.7</t>
  </si>
  <si>
    <t>Sa:</t>
  </si>
  <si>
    <t>x</t>
  </si>
  <si>
    <t>km</t>
  </si>
  <si>
    <t>spotr</t>
  </si>
  <si>
    <t>BL505XD</t>
  </si>
  <si>
    <t>BL775VJ</t>
  </si>
  <si>
    <t>BB066DT</t>
  </si>
  <si>
    <t xml:space="preserve">CENA </t>
  </si>
  <si>
    <t>BL899VL</t>
  </si>
  <si>
    <t>BL863XE</t>
  </si>
  <si>
    <t>BB613DX</t>
  </si>
  <si>
    <t>BB612DX</t>
  </si>
  <si>
    <t>BB610DX</t>
  </si>
  <si>
    <t>BL534VX</t>
  </si>
  <si>
    <t>BL479VT</t>
  </si>
  <si>
    <t>BL504XA</t>
  </si>
  <si>
    <t>BL982VI</t>
  </si>
  <si>
    <t>BL771VJ</t>
  </si>
  <si>
    <t>BB594CC</t>
  </si>
  <si>
    <t>BB026CP</t>
  </si>
  <si>
    <t>BB222EI</t>
  </si>
  <si>
    <t>BL474XD</t>
  </si>
  <si>
    <t>BL375VI</t>
  </si>
  <si>
    <t>BL445VZ</t>
  </si>
  <si>
    <t>BL766VJ</t>
  </si>
  <si>
    <t>BB634EL</t>
  </si>
  <si>
    <t>BL005VJ</t>
  </si>
  <si>
    <t>BB884EK</t>
  </si>
  <si>
    <t>BB143HG</t>
  </si>
  <si>
    <t>BB641HM</t>
  </si>
  <si>
    <t>BL762VJ</t>
  </si>
  <si>
    <t>BL994VI</t>
  </si>
  <si>
    <t>AA728LJ</t>
  </si>
  <si>
    <t>BL434VP</t>
  </si>
  <si>
    <t>BL434VZ</t>
  </si>
  <si>
    <t>BL764VJ</t>
  </si>
  <si>
    <t>BB187EZ</t>
  </si>
  <si>
    <t>BB177EZ</t>
  </si>
  <si>
    <t>BB929EZ</t>
  </si>
  <si>
    <t>BL820VZ</t>
  </si>
  <si>
    <t>BL827VZ</t>
  </si>
  <si>
    <t>BL299VH</t>
  </si>
  <si>
    <t>BB695DS</t>
  </si>
  <si>
    <t>BB071EL</t>
  </si>
  <si>
    <t>BL992XL</t>
  </si>
  <si>
    <t>BL002VJ</t>
  </si>
  <si>
    <t>AA296JI</t>
  </si>
  <si>
    <t>BB523EU</t>
  </si>
  <si>
    <t>BL793VJ</t>
  </si>
  <si>
    <t>BB032EZ</t>
  </si>
  <si>
    <t>BL467XD</t>
  </si>
  <si>
    <t>BB4568FH</t>
  </si>
  <si>
    <t>BB666EZ</t>
  </si>
  <si>
    <t>BB696DS</t>
  </si>
  <si>
    <t>BB486FG</t>
  </si>
  <si>
    <t>BL865VK</t>
  </si>
  <si>
    <t>BL315VO</t>
  </si>
  <si>
    <t>priemerná cena za rok NAFTA</t>
  </si>
  <si>
    <t>priemerná cena za rok BA 95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</si>
  <si>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</si>
  <si>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</si>
  <si>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</si>
  <si>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</si>
  <si>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</si>
  <si>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</si>
  <si>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</si>
  <si>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</si>
  <si>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</si>
  <si>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oktober</t>
  </si>
  <si>
    <t>november</t>
  </si>
  <si>
    <t>december</t>
  </si>
  <si>
    <t>priemer za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</si>
</sst>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2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 tint="4.9989318521683403E-2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 tint="4.9989318521683403E-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8"/>
      <name val="Times New Roman"/>
      <family val="1"/>
      <charset val="238"/>
    </font>
    <font>
      <sz val="10"/>
      <name val="Times New Roman"/>
      <family val="1"/>
    </font>
    <font>
      <b/>
      <sz val="10"/>
      <color rgb="FFFF0000"/>
      <name val="Arial CE"/>
      <charset val="238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8"/>
      </patternFill>
    </fill>
    <fill>
      <patternFill patternType="solid">
        <fgColor rgb="FF00B0F0"/>
        <bgColor indexed="38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3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</patternFill>
    </fill>
    <fill>
      <patternFill patternType="solid">
        <fgColor rgb="FFF828D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7D7FD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13" borderId="22" applyNumberFormat="0" applyAlignment="0" applyProtection="0"/>
  </cellStyleXfs>
  <cellXfs count="274">
    <xf numFmtId="0" fontId="0" fillId="0" borderId="0" xfId="0"/>
    <xf numFmtId="0" fontId="2" fillId="0" borderId="1" xfId="0" applyFont="1" applyBorder="1"/>
    <xf numFmtId="0" fontId="0" fillId="2" borderId="6" xfId="0" applyFill="1" applyBorder="1"/>
    <xf numFmtId="0" fontId="0" fillId="3" borderId="2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10" xfId="0" applyFill="1" applyBorder="1"/>
    <xf numFmtId="0" fontId="3" fillId="4" borderId="2" xfId="0" applyFont="1" applyFill="1" applyBorder="1"/>
    <xf numFmtId="0" fontId="0" fillId="4" borderId="8" xfId="0" applyFill="1" applyBorder="1"/>
    <xf numFmtId="0" fontId="0" fillId="3" borderId="6" xfId="0" applyFill="1" applyBorder="1"/>
    <xf numFmtId="0" fontId="3" fillId="4" borderId="10" xfId="0" applyFont="1" applyFill="1" applyBorder="1"/>
    <xf numFmtId="0" fontId="0" fillId="3" borderId="5" xfId="0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3" fillId="5" borderId="2" xfId="0" applyFont="1" applyFill="1" applyBorder="1"/>
    <xf numFmtId="0" fontId="0" fillId="6" borderId="5" xfId="0" applyFill="1" applyBorder="1"/>
    <xf numFmtId="0" fontId="0" fillId="5" borderId="8" xfId="0" applyFill="1" applyBorder="1"/>
    <xf numFmtId="0" fontId="0" fillId="6" borderId="8" xfId="0" applyFill="1" applyBorder="1"/>
    <xf numFmtId="0" fontId="3" fillId="5" borderId="10" xfId="0" applyFont="1" applyFill="1" applyBorder="1"/>
    <xf numFmtId="0" fontId="0" fillId="6" borderId="10" xfId="0" applyFill="1" applyBorder="1"/>
    <xf numFmtId="0" fontId="0" fillId="6" borderId="2" xfId="0" applyFill="1" applyBorder="1"/>
    <xf numFmtId="0" fontId="0" fillId="7" borderId="2" xfId="0" applyFill="1" applyBorder="1"/>
    <xf numFmtId="0" fontId="0" fillId="7" borderId="5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6" xfId="0" applyFill="1" applyBorder="1"/>
    <xf numFmtId="0" fontId="3" fillId="8" borderId="2" xfId="0" applyFont="1" applyFill="1" applyBorder="1"/>
    <xf numFmtId="0" fontId="0" fillId="8" borderId="8" xfId="0" applyFill="1" applyBorder="1"/>
    <xf numFmtId="0" fontId="3" fillId="8" borderId="10" xfId="0" applyFont="1" applyFill="1" applyBorder="1"/>
    <xf numFmtId="0" fontId="0" fillId="7" borderId="2" xfId="0" applyFill="1" applyBorder="1" applyAlignment="1">
      <alignment horizontal="right"/>
    </xf>
    <xf numFmtId="0" fontId="0" fillId="7" borderId="6" xfId="0" applyFill="1" applyBorder="1" applyAlignment="1">
      <alignment horizontal="right"/>
    </xf>
    <xf numFmtId="0" fontId="0" fillId="7" borderId="10" xfId="0" applyFill="1" applyBorder="1" applyAlignment="1">
      <alignment horizontal="right"/>
    </xf>
    <xf numFmtId="0" fontId="0" fillId="9" borderId="2" xfId="0" applyFill="1" applyBorder="1"/>
    <xf numFmtId="0" fontId="0" fillId="9" borderId="10" xfId="0" applyFill="1" applyBorder="1"/>
    <xf numFmtId="0" fontId="0" fillId="9" borderId="6" xfId="0" applyFill="1" applyBorder="1"/>
    <xf numFmtId="0" fontId="0" fillId="9" borderId="15" xfId="0" applyFill="1" applyBorder="1"/>
    <xf numFmtId="0" fontId="0" fillId="3" borderId="10" xfId="0" applyFill="1" applyBorder="1" applyAlignment="1">
      <alignment horizontal="right"/>
    </xf>
    <xf numFmtId="0" fontId="0" fillId="10" borderId="0" xfId="0" applyFill="1"/>
    <xf numFmtId="0" fontId="0" fillId="11" borderId="2" xfId="0" applyFill="1" applyBorder="1"/>
    <xf numFmtId="0" fontId="0" fillId="11" borderId="5" xfId="0" applyFill="1" applyBorder="1"/>
    <xf numFmtId="0" fontId="0" fillId="11" borderId="8" xfId="0" applyFill="1" applyBorder="1"/>
    <xf numFmtId="0" fontId="0" fillId="11" borderId="10" xfId="0" applyFill="1" applyBorder="1"/>
    <xf numFmtId="0" fontId="0" fillId="3" borderId="15" xfId="0" applyFill="1" applyBorder="1"/>
    <xf numFmtId="0" fontId="0" fillId="6" borderId="5" xfId="0" applyFill="1" applyBorder="1" applyAlignment="1">
      <alignment horizontal="right"/>
    </xf>
    <xf numFmtId="0" fontId="0" fillId="6" borderId="8" xfId="0" applyFill="1" applyBorder="1" applyAlignment="1">
      <alignment horizontal="right"/>
    </xf>
    <xf numFmtId="0" fontId="0" fillId="11" borderId="6" xfId="0" applyFill="1" applyBorder="1"/>
    <xf numFmtId="0" fontId="1" fillId="0" borderId="0" xfId="0" applyFont="1" applyAlignment="1">
      <alignment horizontal="center"/>
    </xf>
    <xf numFmtId="0" fontId="0" fillId="12" borderId="5" xfId="0" applyFill="1" applyBorder="1"/>
    <xf numFmtId="0" fontId="2" fillId="12" borderId="18" xfId="0" applyFont="1" applyFill="1" applyBorder="1" applyAlignment="1">
      <alignment horizontal="center"/>
    </xf>
    <xf numFmtId="0" fontId="0" fillId="12" borderId="19" xfId="0" applyFill="1" applyBorder="1"/>
    <xf numFmtId="0" fontId="2" fillId="0" borderId="20" xfId="0" applyFont="1" applyBorder="1"/>
    <xf numFmtId="0" fontId="2" fillId="0" borderId="18" xfId="0" applyFont="1" applyBorder="1" applyAlignment="1">
      <alignment horizontal="center"/>
    </xf>
    <xf numFmtId="0" fontId="2" fillId="12" borderId="21" xfId="0" applyFont="1" applyFill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5" fillId="0" borderId="0" xfId="0" applyFont="1"/>
    <xf numFmtId="0" fontId="5" fillId="12" borderId="5" xfId="0" applyFont="1" applyFill="1" applyBorder="1"/>
    <xf numFmtId="0" fontId="7" fillId="10" borderId="0" xfId="0" applyFont="1" applyFill="1"/>
    <xf numFmtId="0" fontId="8" fillId="6" borderId="5" xfId="0" applyFont="1" applyFill="1" applyBorder="1"/>
    <xf numFmtId="0" fontId="0" fillId="6" borderId="6" xfId="0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8" xfId="0" applyFill="1" applyBorder="1"/>
    <xf numFmtId="0" fontId="0" fillId="2" borderId="10" xfId="0" applyFill="1" applyBorder="1"/>
    <xf numFmtId="0" fontId="8" fillId="2" borderId="22" xfId="1" applyFont="1" applyFill="1"/>
    <xf numFmtId="0" fontId="8" fillId="2" borderId="5" xfId="0" applyFont="1" applyFill="1" applyBorder="1"/>
    <xf numFmtId="0" fontId="8" fillId="2" borderId="8" xfId="0" applyFont="1" applyFill="1" applyBorder="1"/>
    <xf numFmtId="0" fontId="8" fillId="2" borderId="10" xfId="0" applyFont="1" applyFill="1" applyBorder="1"/>
    <xf numFmtId="0" fontId="0" fillId="2" borderId="15" xfId="0" applyFill="1" applyBorder="1"/>
    <xf numFmtId="0" fontId="0" fillId="12" borderId="23" xfId="0" applyFill="1" applyBorder="1"/>
    <xf numFmtId="0" fontId="5" fillId="12" borderId="10" xfId="0" applyFont="1" applyFill="1" applyBorder="1"/>
    <xf numFmtId="0" fontId="0" fillId="12" borderId="10" xfId="0" applyFill="1" applyBorder="1"/>
    <xf numFmtId="0" fontId="0" fillId="14" borderId="10" xfId="0" applyFill="1" applyBorder="1"/>
    <xf numFmtId="0" fontId="0" fillId="14" borderId="5" xfId="0" applyFill="1" applyBorder="1"/>
    <xf numFmtId="0" fontId="0" fillId="14" borderId="8" xfId="0" applyFill="1" applyBorder="1"/>
    <xf numFmtId="0" fontId="5" fillId="11" borderId="6" xfId="0" applyFont="1" applyFill="1" applyBorder="1"/>
    <xf numFmtId="0" fontId="12" fillId="10" borderId="0" xfId="0" applyFont="1" applyFill="1"/>
    <xf numFmtId="0" fontId="9" fillId="7" borderId="2" xfId="0" applyFont="1" applyFill="1" applyBorder="1" applyAlignment="1">
      <alignment horizontal="right"/>
    </xf>
    <xf numFmtId="0" fontId="9" fillId="7" borderId="2" xfId="0" applyFont="1" applyFill="1" applyBorder="1"/>
    <xf numFmtId="0" fontId="9" fillId="7" borderId="6" xfId="0" applyFont="1" applyFill="1" applyBorder="1" applyAlignment="1">
      <alignment horizontal="right"/>
    </xf>
    <xf numFmtId="0" fontId="9" fillId="7" borderId="10" xfId="0" applyFont="1" applyFill="1" applyBorder="1" applyAlignment="1">
      <alignment horizontal="right"/>
    </xf>
    <xf numFmtId="0" fontId="9" fillId="7" borderId="10" xfId="0" applyFont="1" applyFill="1" applyBorder="1"/>
    <xf numFmtId="0" fontId="5" fillId="7" borderId="6" xfId="0" applyFont="1" applyFill="1" applyBorder="1"/>
    <xf numFmtId="0" fontId="5" fillId="6" borderId="6" xfId="0" applyFont="1" applyFill="1" applyBorder="1"/>
    <xf numFmtId="0" fontId="5" fillId="6" borderId="8" xfId="0" applyFont="1" applyFill="1" applyBorder="1"/>
    <xf numFmtId="0" fontId="5" fillId="6" borderId="5" xfId="0" applyFont="1" applyFill="1" applyBorder="1"/>
    <xf numFmtId="0" fontId="13" fillId="6" borderId="5" xfId="0" applyFont="1" applyFill="1" applyBorder="1"/>
    <xf numFmtId="0" fontId="13" fillId="6" borderId="8" xfId="0" applyFont="1" applyFill="1" applyBorder="1"/>
    <xf numFmtId="0" fontId="5" fillId="6" borderId="10" xfId="0" applyFont="1" applyFill="1" applyBorder="1"/>
    <xf numFmtId="0" fontId="13" fillId="6" borderId="10" xfId="0" applyFont="1" applyFill="1" applyBorder="1"/>
    <xf numFmtId="0" fontId="8" fillId="6" borderId="8" xfId="0" applyFont="1" applyFill="1" applyBorder="1"/>
    <xf numFmtId="0" fontId="8" fillId="6" borderId="10" xfId="0" applyFont="1" applyFill="1" applyBorder="1"/>
    <xf numFmtId="0" fontId="5" fillId="2" borderId="6" xfId="0" applyFont="1" applyFill="1" applyBorder="1"/>
    <xf numFmtId="0" fontId="0" fillId="15" borderId="6" xfId="0" applyFill="1" applyBorder="1"/>
    <xf numFmtId="0" fontId="0" fillId="15" borderId="15" xfId="0" applyFill="1" applyBorder="1"/>
    <xf numFmtId="0" fontId="0" fillId="15" borderId="10" xfId="0" applyFill="1" applyBorder="1"/>
    <xf numFmtId="0" fontId="0" fillId="15" borderId="2" xfId="0" applyFill="1" applyBorder="1"/>
    <xf numFmtId="0" fontId="0" fillId="15" borderId="5" xfId="0" applyFill="1" applyBorder="1"/>
    <xf numFmtId="0" fontId="0" fillId="15" borderId="8" xfId="0" applyFill="1" applyBorder="1"/>
    <xf numFmtId="0" fontId="0" fillId="15" borderId="2" xfId="0" applyFill="1" applyBorder="1" applyAlignment="1">
      <alignment horizontal="right"/>
    </xf>
    <xf numFmtId="0" fontId="0" fillId="15" borderId="6" xfId="0" applyFill="1" applyBorder="1" applyAlignment="1">
      <alignment horizontal="right"/>
    </xf>
    <xf numFmtId="0" fontId="0" fillId="15" borderId="10" xfId="0" applyFill="1" applyBorder="1" applyAlignment="1">
      <alignment horizontal="right"/>
    </xf>
    <xf numFmtId="0" fontId="9" fillId="15" borderId="2" xfId="0" applyFont="1" applyFill="1" applyBorder="1"/>
    <xf numFmtId="0" fontId="9" fillId="15" borderId="8" xfId="0" applyFont="1" applyFill="1" applyBorder="1"/>
    <xf numFmtId="0" fontId="9" fillId="15" borderId="6" xfId="0" applyFont="1" applyFill="1" applyBorder="1"/>
    <xf numFmtId="0" fontId="11" fillId="15" borderId="6" xfId="0" applyFont="1" applyFill="1" applyBorder="1"/>
    <xf numFmtId="0" fontId="9" fillId="15" borderId="10" xfId="0" applyFont="1" applyFill="1" applyBorder="1"/>
    <xf numFmtId="0" fontId="9" fillId="15" borderId="5" xfId="0" applyFont="1" applyFill="1" applyBorder="1"/>
    <xf numFmtId="0" fontId="9" fillId="15" borderId="15" xfId="0" applyFont="1" applyFill="1" applyBorder="1"/>
    <xf numFmtId="0" fontId="5" fillId="10" borderId="0" xfId="0" applyFont="1" applyFill="1"/>
    <xf numFmtId="0" fontId="10" fillId="10" borderId="0" xfId="0" applyFont="1" applyFill="1"/>
    <xf numFmtId="0" fontId="11" fillId="11" borderId="6" xfId="0" applyFont="1" applyFill="1" applyBorder="1"/>
    <xf numFmtId="0" fontId="5" fillId="11" borderId="8" xfId="0" applyFont="1" applyFill="1" applyBorder="1"/>
    <xf numFmtId="0" fontId="4" fillId="3" borderId="2" xfId="0" applyFont="1" applyFill="1" applyBorder="1"/>
    <xf numFmtId="0" fontId="0" fillId="7" borderId="24" xfId="0" applyFill="1" applyBorder="1"/>
    <xf numFmtId="0" fontId="0" fillId="7" borderId="25" xfId="0" applyFill="1" applyBorder="1"/>
    <xf numFmtId="0" fontId="0" fillId="7" borderId="26" xfId="0" applyFill="1" applyBorder="1"/>
    <xf numFmtId="0" fontId="0" fillId="6" borderId="24" xfId="0" applyFill="1" applyBorder="1"/>
    <xf numFmtId="0" fontId="0" fillId="6" borderId="25" xfId="0" applyFill="1" applyBorder="1"/>
    <xf numFmtId="0" fontId="0" fillId="6" borderId="26" xfId="0" applyFill="1" applyBorder="1"/>
    <xf numFmtId="0" fontId="0" fillId="3" borderId="2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6" borderId="15" xfId="0" applyFill="1" applyBorder="1"/>
    <xf numFmtId="0" fontId="0" fillId="12" borderId="8" xfId="0" applyFill="1" applyBorder="1"/>
    <xf numFmtId="0" fontId="0" fillId="12" borderId="27" xfId="0" applyFill="1" applyBorder="1"/>
    <xf numFmtId="0" fontId="0" fillId="12" borderId="2" xfId="0" applyFill="1" applyBorder="1"/>
    <xf numFmtId="0" fontId="0" fillId="12" borderId="3" xfId="0" applyFill="1" applyBorder="1"/>
    <xf numFmtId="0" fontId="5" fillId="12" borderId="28" xfId="0" applyFont="1" applyFill="1" applyBorder="1"/>
    <xf numFmtId="0" fontId="0" fillId="12" borderId="16" xfId="0" applyFill="1" applyBorder="1"/>
    <xf numFmtId="0" fontId="0" fillId="16" borderId="5" xfId="0" applyFill="1" applyBorder="1"/>
    <xf numFmtId="0" fontId="0" fillId="16" borderId="8" xfId="0" applyFill="1" applyBorder="1"/>
    <xf numFmtId="0" fontId="0" fillId="16" borderId="10" xfId="0" applyFill="1" applyBorder="1"/>
    <xf numFmtId="0" fontId="0" fillId="18" borderId="2" xfId="0" applyFill="1" applyBorder="1"/>
    <xf numFmtId="0" fontId="0" fillId="18" borderId="6" xfId="0" applyFill="1" applyBorder="1"/>
    <xf numFmtId="0" fontId="0" fillId="18" borderId="10" xfId="0" applyFill="1" applyBorder="1"/>
    <xf numFmtId="0" fontId="9" fillId="7" borderId="6" xfId="0" applyFont="1" applyFill="1" applyBorder="1"/>
    <xf numFmtId="0" fontId="11" fillId="7" borderId="6" xfId="0" applyFont="1" applyFill="1" applyBorder="1"/>
    <xf numFmtId="0" fontId="9" fillId="17" borderId="5" xfId="0" applyFont="1" applyFill="1" applyBorder="1"/>
    <xf numFmtId="0" fontId="9" fillId="17" borderId="8" xfId="0" applyFont="1" applyFill="1" applyBorder="1"/>
    <xf numFmtId="0" fontId="9" fillId="17" borderId="15" xfId="0" applyFont="1" applyFill="1" applyBorder="1"/>
    <xf numFmtId="0" fontId="0" fillId="0" borderId="0" xfId="0" applyAlignment="1">
      <alignment horizontal="center"/>
    </xf>
    <xf numFmtId="0" fontId="0" fillId="10" borderId="0" xfId="0" applyFill="1" applyAlignment="1">
      <alignment horizontal="center"/>
    </xf>
    <xf numFmtId="0" fontId="7" fillId="10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0" fillId="19" borderId="6" xfId="0" applyFill="1" applyBorder="1"/>
    <xf numFmtId="0" fontId="0" fillId="19" borderId="10" xfId="0" applyFill="1" applyBorder="1"/>
    <xf numFmtId="0" fontId="5" fillId="18" borderId="6" xfId="0" applyFont="1" applyFill="1" applyBorder="1"/>
    <xf numFmtId="0" fontId="0" fillId="18" borderId="15" xfId="0" applyFill="1" applyBorder="1"/>
    <xf numFmtId="0" fontId="5" fillId="18" borderId="15" xfId="0" applyFont="1" applyFill="1" applyBorder="1"/>
    <xf numFmtId="0" fontId="5" fillId="18" borderId="10" xfId="0" applyFont="1" applyFill="1" applyBorder="1"/>
    <xf numFmtId="0" fontId="0" fillId="19" borderId="2" xfId="0" applyFill="1" applyBorder="1"/>
    <xf numFmtId="0" fontId="5" fillId="20" borderId="2" xfId="0" applyFont="1" applyFill="1" applyBorder="1"/>
    <xf numFmtId="0" fontId="5" fillId="20" borderId="6" xfId="0" applyFont="1" applyFill="1" applyBorder="1"/>
    <xf numFmtId="0" fontId="5" fillId="20" borderId="10" xfId="0" applyFont="1" applyFill="1" applyBorder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49" fontId="17" fillId="3" borderId="6" xfId="0" applyNumberFormat="1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 shrinkToFit="1"/>
    </xf>
    <xf numFmtId="0" fontId="17" fillId="3" borderId="6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center" shrinkToFit="1"/>
    </xf>
    <xf numFmtId="0" fontId="17" fillId="0" borderId="6" xfId="0" applyFont="1" applyBorder="1" applyAlignment="1">
      <alignment horizontal="center"/>
    </xf>
    <xf numFmtId="0" fontId="20" fillId="0" borderId="6" xfId="0" applyFont="1" applyBorder="1" applyAlignment="1">
      <alignment horizontal="right"/>
    </xf>
    <xf numFmtId="0" fontId="20" fillId="0" borderId="6" xfId="0" applyFont="1" applyBorder="1"/>
    <xf numFmtId="4" fontId="20" fillId="0" borderId="6" xfId="0" applyNumberFormat="1" applyFont="1" applyBorder="1"/>
    <xf numFmtId="0" fontId="20" fillId="0" borderId="6" xfId="0" applyFont="1" applyBorder="1" applyAlignment="1">
      <alignment horizontal="center"/>
    </xf>
    <xf numFmtId="4" fontId="20" fillId="0" borderId="6" xfId="0" applyNumberFormat="1" applyFont="1" applyBorder="1" applyAlignment="1">
      <alignment horizontal="center"/>
    </xf>
    <xf numFmtId="0" fontId="5" fillId="21" borderId="5" xfId="0" applyFont="1" applyFill="1" applyBorder="1"/>
    <xf numFmtId="0" fontId="0" fillId="21" borderId="0" xfId="0" applyFill="1"/>
    <xf numFmtId="0" fontId="5" fillId="21" borderId="29" xfId="0" applyFont="1" applyFill="1" applyBorder="1"/>
    <xf numFmtId="0" fontId="5" fillId="22" borderId="10" xfId="0" applyFont="1" applyFill="1" applyBorder="1"/>
    <xf numFmtId="0" fontId="0" fillId="22" borderId="0" xfId="0" applyFill="1"/>
    <xf numFmtId="0" fontId="5" fillId="22" borderId="30" xfId="0" applyFont="1" applyFill="1" applyBorder="1"/>
    <xf numFmtId="0" fontId="5" fillId="22" borderId="15" xfId="0" applyFont="1" applyFill="1" applyBorder="1"/>
    <xf numFmtId="0" fontId="8" fillId="10" borderId="0" xfId="0" applyFont="1" applyFill="1"/>
    <xf numFmtId="0" fontId="0" fillId="0" borderId="0" xfId="0" applyAlignment="1">
      <alignment wrapText="1"/>
    </xf>
    <xf numFmtId="164" fontId="0" fillId="0" borderId="0" xfId="0" applyNumberFormat="1"/>
    <xf numFmtId="0" fontId="21" fillId="3" borderId="0" xfId="0" applyFont="1" applyFill="1"/>
    <xf numFmtId="164" fontId="21" fillId="3" borderId="6" xfId="0" applyNumberFormat="1" applyFont="1" applyFill="1" applyBorder="1"/>
    <xf numFmtId="0" fontId="16" fillId="10" borderId="0" xfId="0" applyFont="1" applyFill="1" applyAlignment="1">
      <alignment horizontal="left"/>
    </xf>
    <xf numFmtId="0" fontId="16" fillId="10" borderId="0" xfId="0" applyFont="1" applyFill="1"/>
    <xf numFmtId="14" fontId="16" fillId="0" borderId="0" xfId="0" applyNumberFormat="1" applyFont="1" applyAlignment="1">
      <alignment horizontal="center"/>
    </xf>
    <xf numFmtId="0" fontId="16" fillId="0" borderId="0" xfId="0" applyFont="1"/>
    <xf numFmtId="0" fontId="17" fillId="0" borderId="6" xfId="0" applyFont="1" applyBorder="1" applyAlignment="1">
      <alignment horizontal="center" vertical="center" wrapText="1"/>
    </xf>
    <xf numFmtId="0" fontId="0" fillId="0" borderId="6" xfId="0" applyBorder="1"/>
    <xf numFmtId="0" fontId="17" fillId="3" borderId="1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4" fillId="3" borderId="4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4" fillId="9" borderId="4" xfId="0" applyFont="1" applyFill="1" applyBorder="1" applyAlignment="1">
      <alignment horizontal="left" vertical="center"/>
    </xf>
    <xf numFmtId="0" fontId="0" fillId="9" borderId="7" xfId="0" applyFill="1" applyBorder="1" applyAlignment="1">
      <alignment horizontal="left" vertical="center"/>
    </xf>
    <xf numFmtId="0" fontId="0" fillId="9" borderId="9" xfId="0" applyFill="1" applyBorder="1" applyAlignment="1">
      <alignment horizontal="left" vertical="center"/>
    </xf>
    <xf numFmtId="0" fontId="4" fillId="9" borderId="7" xfId="0" applyFont="1" applyFill="1" applyBorder="1" applyAlignment="1">
      <alignment horizontal="left" vertical="center"/>
    </xf>
    <xf numFmtId="0" fontId="4" fillId="9" borderId="9" xfId="0" applyFont="1" applyFill="1" applyBorder="1" applyAlignment="1">
      <alignment horizontal="left" vertical="center"/>
    </xf>
    <xf numFmtId="0" fontId="9" fillId="15" borderId="14" xfId="0" applyFont="1" applyFill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15" borderId="4" xfId="0" applyFill="1" applyBorder="1" applyAlignment="1">
      <alignment horizontal="left" vertical="center"/>
    </xf>
    <xf numFmtId="0" fontId="0" fillId="15" borderId="7" xfId="0" applyFill="1" applyBorder="1" applyAlignment="1">
      <alignment horizontal="left" vertical="center"/>
    </xf>
    <xf numFmtId="0" fontId="0" fillId="15" borderId="9" xfId="0" applyFill="1" applyBorder="1" applyAlignment="1">
      <alignment horizontal="left" vertical="center"/>
    </xf>
    <xf numFmtId="0" fontId="9" fillId="15" borderId="4" xfId="0" applyFont="1" applyFill="1" applyBorder="1" applyAlignment="1">
      <alignment horizontal="left" vertical="center"/>
    </xf>
    <xf numFmtId="0" fontId="9" fillId="15" borderId="7" xfId="0" applyFont="1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15" borderId="17" xfId="0" applyFill="1" applyBorder="1" applyAlignment="1">
      <alignment horizontal="left" vertical="center"/>
    </xf>
    <xf numFmtId="0" fontId="0" fillId="15" borderId="11" xfId="0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4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15" borderId="14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4" fillId="6" borderId="4" xfId="0" applyFont="1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9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13" fillId="6" borderId="14" xfId="0" applyFont="1" applyFill="1" applyBorder="1" applyAlignment="1">
      <alignment horizontal="left" vertical="center"/>
    </xf>
    <xf numFmtId="0" fontId="5" fillId="6" borderId="12" xfId="0" applyFont="1" applyFill="1" applyBorder="1" applyAlignment="1">
      <alignment horizontal="left" vertical="center"/>
    </xf>
    <xf numFmtId="0" fontId="5" fillId="6" borderId="13" xfId="0" applyFont="1" applyFill="1" applyBorder="1" applyAlignment="1">
      <alignment horizontal="left" vertical="center"/>
    </xf>
    <xf numFmtId="0" fontId="0" fillId="6" borderId="7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3" fillId="5" borderId="9" xfId="0" applyFont="1" applyFill="1" applyBorder="1" applyAlignment="1">
      <alignment horizontal="left" vertical="center"/>
    </xf>
    <xf numFmtId="0" fontId="0" fillId="6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7" xfId="0" applyFill="1" applyBorder="1" applyAlignment="1">
      <alignment horizontal="left" vertical="center"/>
    </xf>
    <xf numFmtId="0" fontId="0" fillId="5" borderId="9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6" fillId="10" borderId="0" xfId="0" applyFont="1" applyFill="1" applyAlignment="1">
      <alignment horizontal="left"/>
    </xf>
    <xf numFmtId="0" fontId="0" fillId="7" borderId="11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4" xfId="0" applyFill="1" applyBorder="1" applyAlignment="1">
      <alignment horizontal="left" vertical="center"/>
    </xf>
    <xf numFmtId="0" fontId="0" fillId="7" borderId="7" xfId="0" applyFill="1" applyBorder="1" applyAlignment="1">
      <alignment horizontal="left" vertical="center"/>
    </xf>
    <xf numFmtId="0" fontId="0" fillId="7" borderId="9" xfId="0" applyFill="1" applyBorder="1" applyAlignment="1">
      <alignment horizontal="left" vertical="center"/>
    </xf>
    <xf numFmtId="0" fontId="0" fillId="7" borderId="14" xfId="0" applyFill="1" applyBorder="1" applyAlignment="1">
      <alignment horizontal="left" vertical="center"/>
    </xf>
    <xf numFmtId="0" fontId="0" fillId="7" borderId="12" xfId="0" applyFill="1" applyBorder="1" applyAlignment="1">
      <alignment horizontal="left" vertical="center"/>
    </xf>
    <xf numFmtId="0" fontId="0" fillId="7" borderId="13" xfId="0" applyFill="1" applyBorder="1" applyAlignment="1">
      <alignment horizontal="left" vertical="center"/>
    </xf>
    <xf numFmtId="0" fontId="0" fillId="8" borderId="11" xfId="0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</cellXfs>
  <cellStyles count="2">
    <cellStyle name="Kontrolná bunka" xfId="1" builtinId="23"/>
    <cellStyle name="Normálna" xfId="0" builtinId="0"/>
  </cellStyles>
  <dxfs count="0"/>
  <tableStyles count="0" defaultTableStyle="TableStyleMedium2" defaultPivotStyle="PivotStyleLight16"/>
  <colors>
    <mruColors>
      <color rgb="FFF7D7FD"/>
      <color rgb="FFFF99FF"/>
      <color rgb="FFF828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24"/>
  <sheetViews>
    <sheetView tabSelected="1" workbookViewId="0">
      <selection activeCell="B1" sqref="B1:B1048576"/>
    </sheetView>
  </sheetViews>
  <sheetFormatPr defaultRowHeight="14.5" x14ac:dyDescent="0.35"/>
  <cols>
    <col min="1" max="1" width="10.26953125" customWidth="1"/>
    <col min="2" max="2" width="9.81640625" customWidth="1"/>
    <col min="3" max="3" width="8.453125" customWidth="1"/>
    <col min="4" max="4" width="8.7265625" customWidth="1"/>
    <col min="5" max="6" width="8.1796875" customWidth="1"/>
    <col min="7" max="7" width="7.7265625" customWidth="1"/>
    <col min="8" max="8" width="8.453125" customWidth="1"/>
    <col min="9" max="9" width="7.81640625" customWidth="1"/>
    <col min="10" max="11" width="9.7265625" customWidth="1"/>
    <col min="12" max="12" width="11.453125" customWidth="1"/>
    <col min="13" max="13" width="9.7265625" customWidth="1"/>
    <col min="14" max="14" width="10.7265625" customWidth="1"/>
    <col min="15" max="15" width="11.26953125" customWidth="1"/>
    <col min="16" max="16" width="9.7265625" customWidth="1"/>
    <col min="17" max="17" width="12.453125" style="53" customWidth="1"/>
    <col min="19" max="19" width="9" customWidth="1"/>
    <col min="20" max="20" width="6.1796875" customWidth="1"/>
    <col min="21" max="21" width="14.453125" customWidth="1"/>
    <col min="23" max="23" width="9.1796875" style="141"/>
    <col min="24" max="24" width="11" style="141" customWidth="1"/>
    <col min="32" max="32" width="11" customWidth="1"/>
    <col min="33" max="33" width="10" customWidth="1"/>
    <col min="34" max="34" width="10.54296875" customWidth="1"/>
    <col min="35" max="35" width="12.54296875" customWidth="1"/>
  </cols>
  <sheetData>
    <row r="1" spans="1:34" ht="18" x14ac:dyDescent="0.4">
      <c r="C1" s="45" t="s">
        <v>66</v>
      </c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34" ht="15" thickBot="1" x14ac:dyDescent="0.4"/>
    <row r="3" spans="1:34" ht="15" thickBot="1" x14ac:dyDescent="0.4">
      <c r="A3" s="1" t="s">
        <v>0</v>
      </c>
      <c r="B3" s="49"/>
      <c r="C3" s="50" t="s">
        <v>1</v>
      </c>
      <c r="D3" s="50" t="s">
        <v>2</v>
      </c>
      <c r="E3" s="50" t="s">
        <v>3</v>
      </c>
      <c r="F3" s="50" t="s">
        <v>4</v>
      </c>
      <c r="G3" s="50" t="s">
        <v>5</v>
      </c>
      <c r="H3" s="50" t="s">
        <v>6</v>
      </c>
      <c r="I3" s="50" t="s">
        <v>7</v>
      </c>
      <c r="J3" s="51" t="s">
        <v>13</v>
      </c>
      <c r="K3" s="50" t="s">
        <v>8</v>
      </c>
      <c r="L3" s="50" t="s">
        <v>9</v>
      </c>
      <c r="M3" s="50" t="s">
        <v>10</v>
      </c>
      <c r="N3" s="52" t="s">
        <v>11</v>
      </c>
      <c r="O3" s="50" t="s">
        <v>12</v>
      </c>
      <c r="P3" s="51" t="s">
        <v>13</v>
      </c>
      <c r="Q3" s="47" t="s">
        <v>63</v>
      </c>
      <c r="S3" t="s">
        <v>94</v>
      </c>
    </row>
    <row r="4" spans="1:34" x14ac:dyDescent="0.35">
      <c r="A4" s="262" t="s">
        <v>40</v>
      </c>
      <c r="B4" s="21" t="s">
        <v>15</v>
      </c>
      <c r="C4" s="21">
        <v>22</v>
      </c>
      <c r="D4" s="21">
        <v>22</v>
      </c>
      <c r="E4" s="21">
        <v>14</v>
      </c>
      <c r="F4" s="21">
        <v>23</v>
      </c>
      <c r="G4" s="21">
        <v>25</v>
      </c>
      <c r="H4" s="21">
        <v>16</v>
      </c>
      <c r="I4" s="21">
        <v>23</v>
      </c>
      <c r="J4" s="46">
        <f>SUM(C4:I4)</f>
        <v>145</v>
      </c>
      <c r="K4" s="21">
        <v>20</v>
      </c>
      <c r="L4" s="21">
        <v>14</v>
      </c>
      <c r="M4" s="21">
        <v>18</v>
      </c>
      <c r="N4" s="21">
        <v>13</v>
      </c>
      <c r="O4" s="21">
        <v>10</v>
      </c>
      <c r="P4" s="48">
        <f>SUM(K4:O4)</f>
        <v>75</v>
      </c>
      <c r="Q4" s="54">
        <f>SUM(P4,J4)</f>
        <v>220</v>
      </c>
      <c r="S4" s="74"/>
      <c r="T4" s="155"/>
      <c r="U4" s="141"/>
      <c r="V4" s="155"/>
      <c r="W4" s="155"/>
      <c r="X4" s="155"/>
    </row>
    <row r="5" spans="1:34" x14ac:dyDescent="0.35">
      <c r="A5" s="263"/>
      <c r="B5" s="22" t="s">
        <v>16</v>
      </c>
      <c r="C5" s="22">
        <v>257.54000000000002</v>
      </c>
      <c r="D5" s="22">
        <v>251.36</v>
      </c>
      <c r="E5" s="22">
        <v>179.61</v>
      </c>
      <c r="F5" s="22">
        <v>254.64</v>
      </c>
      <c r="G5" s="22">
        <v>211.33</v>
      </c>
      <c r="H5" s="22">
        <v>305.61</v>
      </c>
      <c r="I5" s="22">
        <v>407.97</v>
      </c>
      <c r="J5" s="46">
        <f t="shared" ref="J5:J68" si="0">SUM(C5:I5)</f>
        <v>1868.0600000000002</v>
      </c>
      <c r="K5" s="22">
        <v>264.62</v>
      </c>
      <c r="L5" s="22">
        <v>234.53</v>
      </c>
      <c r="M5" s="22">
        <v>319.89</v>
      </c>
      <c r="N5" s="22">
        <v>271.32</v>
      </c>
      <c r="O5" s="22">
        <v>198.84</v>
      </c>
      <c r="P5" s="48">
        <f t="shared" ref="P5:P68" si="1">SUM(K5:O5)</f>
        <v>1289.1999999999998</v>
      </c>
      <c r="Q5" s="168">
        <f t="shared" ref="Q5:Q68" si="2">SUM(P5,J5)</f>
        <v>3157.26</v>
      </c>
      <c r="R5" s="169" t="s">
        <v>90</v>
      </c>
      <c r="S5">
        <v>4935.96</v>
      </c>
      <c r="T5" s="141"/>
      <c r="U5" s="141"/>
      <c r="V5" s="141"/>
      <c r="W5" s="156"/>
      <c r="X5" s="155"/>
    </row>
    <row r="6" spans="1:34" ht="15" thickBot="1" x14ac:dyDescent="0.4">
      <c r="A6" s="264"/>
      <c r="B6" s="23" t="s">
        <v>17</v>
      </c>
      <c r="C6" s="23">
        <v>3287.5</v>
      </c>
      <c r="D6" s="23">
        <v>3448.8</v>
      </c>
      <c r="E6" s="23">
        <v>2397.5</v>
      </c>
      <c r="F6" s="23">
        <v>3350.3</v>
      </c>
      <c r="G6" s="23">
        <v>3354.3</v>
      </c>
      <c r="H6" s="23">
        <v>4061</v>
      </c>
      <c r="I6" s="23">
        <v>4258</v>
      </c>
      <c r="J6" s="46">
        <f t="shared" si="0"/>
        <v>24157.399999999998</v>
      </c>
      <c r="K6" s="23">
        <v>3134</v>
      </c>
      <c r="L6" s="23">
        <v>2743</v>
      </c>
      <c r="M6" s="23">
        <v>4440</v>
      </c>
      <c r="N6" s="23">
        <v>2816</v>
      </c>
      <c r="O6" s="23">
        <v>1772</v>
      </c>
      <c r="P6" s="67">
        <f t="shared" si="1"/>
        <v>14905</v>
      </c>
      <c r="Q6" s="171">
        <f t="shared" si="2"/>
        <v>39062.399999999994</v>
      </c>
      <c r="R6" s="172" t="s">
        <v>89</v>
      </c>
      <c r="T6" s="141"/>
      <c r="U6" s="141"/>
      <c r="V6" s="141"/>
      <c r="W6" s="155"/>
      <c r="X6" s="155"/>
    </row>
    <row r="7" spans="1:34" ht="89.25" customHeight="1" x14ac:dyDescent="0.35">
      <c r="A7" s="265" t="s">
        <v>35</v>
      </c>
      <c r="B7" s="112" t="s">
        <v>15</v>
      </c>
      <c r="C7" s="4">
        <v>24</v>
      </c>
      <c r="D7" s="4">
        <v>27</v>
      </c>
      <c r="E7" s="4">
        <v>14</v>
      </c>
      <c r="F7" s="21">
        <v>12</v>
      </c>
      <c r="G7" s="21">
        <v>17</v>
      </c>
      <c r="H7" s="21">
        <v>14</v>
      </c>
      <c r="I7" s="21">
        <v>8</v>
      </c>
      <c r="J7" s="46">
        <f t="shared" si="0"/>
        <v>116</v>
      </c>
      <c r="K7" s="21">
        <v>16</v>
      </c>
      <c r="L7" s="21">
        <v>21</v>
      </c>
      <c r="M7" s="21">
        <v>16</v>
      </c>
      <c r="N7" s="21">
        <v>15</v>
      </c>
      <c r="O7" s="21">
        <v>14</v>
      </c>
      <c r="P7" s="48">
        <f t="shared" si="1"/>
        <v>82</v>
      </c>
      <c r="Q7" s="54">
        <f t="shared" si="2"/>
        <v>198</v>
      </c>
      <c r="T7" s="184" t="s">
        <v>73</v>
      </c>
      <c r="U7" s="184" t="s">
        <v>74</v>
      </c>
      <c r="V7" s="186" t="s">
        <v>75</v>
      </c>
      <c r="W7" s="188" t="s">
        <v>76</v>
      </c>
      <c r="X7" s="188" t="s">
        <v>77</v>
      </c>
      <c r="Y7" s="157" t="s">
        <v>78</v>
      </c>
      <c r="Z7" s="188" t="s">
        <v>79</v>
      </c>
      <c r="AA7" s="158" t="s">
        <v>80</v>
      </c>
      <c r="AB7" s="159" t="s">
        <v>81</v>
      </c>
      <c r="AC7" s="159" t="s">
        <v>82</v>
      </c>
      <c r="AG7" s="176" t="s">
        <v>144</v>
      </c>
      <c r="AH7" s="176" t="s">
        <v>145</v>
      </c>
    </row>
    <row r="8" spans="1:34" x14ac:dyDescent="0.35">
      <c r="A8" s="266"/>
      <c r="B8" s="113" t="s">
        <v>16</v>
      </c>
      <c r="C8" s="5">
        <v>99.51</v>
      </c>
      <c r="D8" s="5">
        <v>92</v>
      </c>
      <c r="E8" s="5">
        <v>81</v>
      </c>
      <c r="F8" s="22">
        <v>79</v>
      </c>
      <c r="G8" s="22">
        <v>97</v>
      </c>
      <c r="H8" s="22">
        <v>76</v>
      </c>
      <c r="I8" s="22">
        <v>39.630000000000003</v>
      </c>
      <c r="J8" s="46">
        <f t="shared" si="0"/>
        <v>564.14</v>
      </c>
      <c r="K8" s="22">
        <v>50.26</v>
      </c>
      <c r="L8" s="22">
        <v>113.44</v>
      </c>
      <c r="M8" s="22">
        <v>90</v>
      </c>
      <c r="N8" s="22">
        <v>97.81</v>
      </c>
      <c r="O8" s="22">
        <v>111</v>
      </c>
      <c r="P8" s="48">
        <f t="shared" si="1"/>
        <v>462.51</v>
      </c>
      <c r="Q8" s="168">
        <f t="shared" si="2"/>
        <v>1026.6500000000001</v>
      </c>
      <c r="R8" s="169" t="s">
        <v>90</v>
      </c>
      <c r="S8">
        <v>1539.77</v>
      </c>
      <c r="T8" s="185"/>
      <c r="U8" s="185"/>
      <c r="V8" s="187"/>
      <c r="W8" s="189"/>
      <c r="X8" s="189"/>
      <c r="Y8" s="160" t="s">
        <v>83</v>
      </c>
      <c r="Z8" s="189"/>
      <c r="AA8" s="161" t="s">
        <v>84</v>
      </c>
      <c r="AB8" s="160" t="s">
        <v>85</v>
      </c>
      <c r="AC8" s="160" t="s">
        <v>86</v>
      </c>
    </row>
    <row r="9" spans="1:34" ht="15" thickBot="1" x14ac:dyDescent="0.4">
      <c r="A9" s="267"/>
      <c r="B9" s="114" t="s">
        <v>17</v>
      </c>
      <c r="C9" s="6">
        <v>1777.8</v>
      </c>
      <c r="D9" s="6">
        <v>1770.7</v>
      </c>
      <c r="E9" s="6">
        <v>1878.7</v>
      </c>
      <c r="F9" s="23">
        <v>1499.4</v>
      </c>
      <c r="G9" s="23">
        <v>1817.5</v>
      </c>
      <c r="H9" s="23">
        <v>1059</v>
      </c>
      <c r="I9" s="23">
        <v>910</v>
      </c>
      <c r="J9" s="46">
        <f t="shared" si="0"/>
        <v>10713.1</v>
      </c>
      <c r="K9" s="23">
        <v>1045</v>
      </c>
      <c r="L9" s="23">
        <v>2216</v>
      </c>
      <c r="M9" s="23">
        <v>1787.8</v>
      </c>
      <c r="N9" s="23">
        <v>2226.1</v>
      </c>
      <c r="O9" s="23">
        <v>2079.02</v>
      </c>
      <c r="P9" s="67">
        <f t="shared" si="1"/>
        <v>9353.92</v>
      </c>
      <c r="Q9" s="171">
        <f t="shared" si="2"/>
        <v>20067.02</v>
      </c>
      <c r="R9" s="172" t="s">
        <v>89</v>
      </c>
      <c r="T9" s="185"/>
      <c r="U9" s="185"/>
      <c r="V9" s="162">
        <v>1</v>
      </c>
      <c r="W9" s="162">
        <v>2</v>
      </c>
      <c r="X9" s="162">
        <v>3</v>
      </c>
      <c r="Y9" s="162">
        <v>4</v>
      </c>
      <c r="Z9" s="162">
        <v>5</v>
      </c>
      <c r="AA9" s="162">
        <v>6</v>
      </c>
      <c r="AB9" s="162">
        <v>7</v>
      </c>
      <c r="AC9" s="162">
        <v>8</v>
      </c>
      <c r="AF9" t="s">
        <v>146</v>
      </c>
      <c r="AG9" s="177">
        <v>1.5159</v>
      </c>
      <c r="AH9" s="177">
        <v>1.5276000000000001</v>
      </c>
    </row>
    <row r="10" spans="1:34" x14ac:dyDescent="0.35">
      <c r="A10" s="268" t="s">
        <v>25</v>
      </c>
      <c r="B10" s="25" t="s">
        <v>15</v>
      </c>
      <c r="C10" s="21">
        <v>17</v>
      </c>
      <c r="D10" s="21">
        <v>17</v>
      </c>
      <c r="E10" s="21">
        <v>18</v>
      </c>
      <c r="F10" s="21">
        <v>18</v>
      </c>
      <c r="G10" s="21">
        <v>17</v>
      </c>
      <c r="H10" s="21">
        <v>19</v>
      </c>
      <c r="I10" s="21">
        <v>0</v>
      </c>
      <c r="J10" s="46">
        <f t="shared" si="0"/>
        <v>106</v>
      </c>
      <c r="K10" s="21">
        <v>9</v>
      </c>
      <c r="L10" s="21">
        <v>20</v>
      </c>
      <c r="M10" s="21">
        <v>21</v>
      </c>
      <c r="N10" s="21">
        <v>20</v>
      </c>
      <c r="O10" s="21">
        <v>15</v>
      </c>
      <c r="P10" s="48">
        <f t="shared" si="1"/>
        <v>85</v>
      </c>
      <c r="Q10" s="54">
        <f t="shared" si="2"/>
        <v>191</v>
      </c>
      <c r="T10" s="163">
        <v>1</v>
      </c>
      <c r="U10" s="164" t="s">
        <v>91</v>
      </c>
      <c r="V10" s="165">
        <v>8.6</v>
      </c>
      <c r="W10" s="165">
        <v>3157.26</v>
      </c>
      <c r="X10" s="165">
        <v>4935.96</v>
      </c>
      <c r="Y10" s="165">
        <f t="shared" ref="Y10:Y83" si="3">SUM(X10/W10)</f>
        <v>1.5633682370156401</v>
      </c>
      <c r="Z10" s="165">
        <v>39062.400000000001</v>
      </c>
      <c r="AA10" s="165">
        <f t="shared" ref="AA10:AA83" si="4">SUM(V10*1.2)</f>
        <v>10.319999999999999</v>
      </c>
      <c r="AB10" s="165">
        <f t="shared" ref="AB10:AB61" si="5">SUM(AA10*Y10*Z10)/100</f>
        <v>6302.3120715090927</v>
      </c>
      <c r="AC10" s="165">
        <f t="shared" ref="AC10:AC83" si="6">SUM(X10-AB10)</f>
        <v>-1366.3520715090926</v>
      </c>
      <c r="AF10" t="s">
        <v>147</v>
      </c>
      <c r="AG10" s="177">
        <v>1.5049999999999999</v>
      </c>
      <c r="AH10" s="177">
        <v>1.554</v>
      </c>
    </row>
    <row r="11" spans="1:34" x14ac:dyDescent="0.35">
      <c r="A11" s="269"/>
      <c r="B11" s="26" t="s">
        <v>16</v>
      </c>
      <c r="C11" s="22">
        <v>73.38</v>
      </c>
      <c r="D11" s="22">
        <v>94.46</v>
      </c>
      <c r="E11" s="22">
        <v>101.6</v>
      </c>
      <c r="F11" s="22">
        <v>130.41999999999999</v>
      </c>
      <c r="G11" s="22">
        <v>83.88</v>
      </c>
      <c r="H11" s="22">
        <v>101.96</v>
      </c>
      <c r="I11" s="22">
        <v>0</v>
      </c>
      <c r="J11" s="46">
        <f t="shared" si="0"/>
        <v>585.69999999999993</v>
      </c>
      <c r="K11" s="22">
        <v>12</v>
      </c>
      <c r="L11" s="22">
        <v>183.65</v>
      </c>
      <c r="M11" s="22">
        <v>172.81</v>
      </c>
      <c r="N11" s="22">
        <v>132.77000000000001</v>
      </c>
      <c r="O11" s="22">
        <v>111.85</v>
      </c>
      <c r="P11" s="48">
        <f t="shared" si="1"/>
        <v>613.08000000000004</v>
      </c>
      <c r="Q11" s="168">
        <f t="shared" si="2"/>
        <v>1198.78</v>
      </c>
      <c r="R11" s="169" t="s">
        <v>90</v>
      </c>
      <c r="S11">
        <v>1797.93</v>
      </c>
      <c r="T11" s="163">
        <v>2</v>
      </c>
      <c r="U11" s="164" t="s">
        <v>92</v>
      </c>
      <c r="V11" s="165">
        <v>4.0999999999999996</v>
      </c>
      <c r="W11" s="165">
        <v>1026.6500000000001</v>
      </c>
      <c r="X11" s="165">
        <v>1539.77</v>
      </c>
      <c r="Y11" s="165">
        <f t="shared" si="3"/>
        <v>1.4998003214337894</v>
      </c>
      <c r="Z11" s="165">
        <v>20067.02</v>
      </c>
      <c r="AA11" s="165">
        <f t="shared" si="4"/>
        <v>4.919999999999999</v>
      </c>
      <c r="AB11" s="165">
        <f t="shared" si="5"/>
        <v>1480.748933873939</v>
      </c>
      <c r="AC11" s="165">
        <f t="shared" si="6"/>
        <v>59.021066126060987</v>
      </c>
      <c r="AF11" t="s">
        <v>148</v>
      </c>
      <c r="AG11" s="177">
        <v>1.5951</v>
      </c>
      <c r="AH11" s="177">
        <v>1.5958000000000001</v>
      </c>
    </row>
    <row r="12" spans="1:34" ht="15" thickBot="1" x14ac:dyDescent="0.4">
      <c r="A12" s="270"/>
      <c r="B12" s="27" t="s">
        <v>17</v>
      </c>
      <c r="C12" s="23">
        <v>1047.4000000000001</v>
      </c>
      <c r="D12" s="23">
        <v>1436.5</v>
      </c>
      <c r="E12" s="23">
        <v>1534.1</v>
      </c>
      <c r="F12" s="23">
        <v>1966.8</v>
      </c>
      <c r="G12" s="23">
        <v>1316</v>
      </c>
      <c r="H12" s="23">
        <v>1595</v>
      </c>
      <c r="I12" s="23">
        <v>0</v>
      </c>
      <c r="J12" s="46">
        <f t="shared" si="0"/>
        <v>8895.7999999999993</v>
      </c>
      <c r="K12" s="23">
        <v>147.9</v>
      </c>
      <c r="L12" s="23">
        <v>3257.9</v>
      </c>
      <c r="M12" s="23">
        <v>2464.1999999999998</v>
      </c>
      <c r="N12" s="23">
        <v>2023</v>
      </c>
      <c r="O12" s="23">
        <v>1721</v>
      </c>
      <c r="P12" s="67">
        <f t="shared" si="1"/>
        <v>9614</v>
      </c>
      <c r="Q12" s="171">
        <f t="shared" si="2"/>
        <v>18509.8</v>
      </c>
      <c r="R12" s="172" t="s">
        <v>89</v>
      </c>
      <c r="T12" s="163">
        <v>3</v>
      </c>
      <c r="U12" s="164" t="s">
        <v>93</v>
      </c>
      <c r="V12" s="165">
        <v>6</v>
      </c>
      <c r="W12" s="165">
        <v>1198.78</v>
      </c>
      <c r="X12" s="165">
        <v>1797.93</v>
      </c>
      <c r="Y12" s="165">
        <f t="shared" si="3"/>
        <v>1.499799796459734</v>
      </c>
      <c r="Z12" s="165">
        <v>18509.8</v>
      </c>
      <c r="AA12" s="165">
        <f t="shared" si="4"/>
        <v>7.1999999999999993</v>
      </c>
      <c r="AB12" s="165">
        <f t="shared" si="5"/>
        <v>1998.7915876207474</v>
      </c>
      <c r="AC12" s="165">
        <f t="shared" si="6"/>
        <v>-200.86158762074729</v>
      </c>
      <c r="AF12" t="s">
        <v>149</v>
      </c>
      <c r="AG12" s="177">
        <v>1.5703</v>
      </c>
      <c r="AH12" s="177">
        <v>1.6108</v>
      </c>
    </row>
    <row r="13" spans="1:34" x14ac:dyDescent="0.35">
      <c r="A13" s="259" t="s">
        <v>58</v>
      </c>
      <c r="B13" s="20" t="s">
        <v>15</v>
      </c>
      <c r="C13" s="21">
        <v>12</v>
      </c>
      <c r="D13" s="21">
        <v>13</v>
      </c>
      <c r="E13" s="21">
        <v>12</v>
      </c>
      <c r="F13" s="21">
        <v>14</v>
      </c>
      <c r="G13" s="21">
        <v>9</v>
      </c>
      <c r="H13" s="21">
        <v>17</v>
      </c>
      <c r="I13" s="21">
        <v>19</v>
      </c>
      <c r="J13" s="46">
        <f t="shared" si="0"/>
        <v>96</v>
      </c>
      <c r="K13" s="21">
        <v>13</v>
      </c>
      <c r="L13" s="21">
        <v>14</v>
      </c>
      <c r="M13" s="21">
        <v>13</v>
      </c>
      <c r="N13" s="21">
        <v>16</v>
      </c>
      <c r="O13" s="21">
        <v>7</v>
      </c>
      <c r="P13" s="48">
        <f t="shared" si="1"/>
        <v>63</v>
      </c>
      <c r="Q13" s="54">
        <f t="shared" si="2"/>
        <v>159</v>
      </c>
      <c r="T13" s="163">
        <v>4</v>
      </c>
      <c r="U13" s="164" t="s">
        <v>95</v>
      </c>
      <c r="V13" s="165">
        <v>4.9000000000000004</v>
      </c>
      <c r="W13" s="165">
        <v>1299.81</v>
      </c>
      <c r="X13" s="165">
        <v>1949.46</v>
      </c>
      <c r="Y13" s="165">
        <f t="shared" si="3"/>
        <v>1.4998038174810167</v>
      </c>
      <c r="Z13" s="165">
        <v>20914.7</v>
      </c>
      <c r="AA13" s="165">
        <f t="shared" si="4"/>
        <v>5.88</v>
      </c>
      <c r="AB13" s="165">
        <f t="shared" si="5"/>
        <v>1844.4352778064488</v>
      </c>
      <c r="AC13" s="165">
        <f t="shared" si="6"/>
        <v>105.02472219355127</v>
      </c>
      <c r="AF13" t="s">
        <v>150</v>
      </c>
      <c r="AG13" s="177">
        <v>1.5516000000000001</v>
      </c>
      <c r="AH13" s="177">
        <v>1.6692</v>
      </c>
    </row>
    <row r="14" spans="1:34" x14ac:dyDescent="0.35">
      <c r="A14" s="260"/>
      <c r="B14" s="22" t="s">
        <v>16</v>
      </c>
      <c r="C14" s="22">
        <v>96</v>
      </c>
      <c r="D14" s="22">
        <v>92</v>
      </c>
      <c r="E14" s="22">
        <v>80</v>
      </c>
      <c r="F14" s="22">
        <v>98</v>
      </c>
      <c r="G14" s="22">
        <v>71</v>
      </c>
      <c r="H14" s="22">
        <v>165.02</v>
      </c>
      <c r="I14" s="22">
        <v>214.19</v>
      </c>
      <c r="J14" s="46">
        <f t="shared" si="0"/>
        <v>816.21</v>
      </c>
      <c r="K14" s="22">
        <v>77.599999999999994</v>
      </c>
      <c r="L14" s="22">
        <v>111</v>
      </c>
      <c r="M14" s="22">
        <v>73</v>
      </c>
      <c r="N14" s="22">
        <v>158</v>
      </c>
      <c r="O14" s="22">
        <v>64</v>
      </c>
      <c r="P14" s="48">
        <f t="shared" si="1"/>
        <v>483.6</v>
      </c>
      <c r="Q14" s="168">
        <f t="shared" si="2"/>
        <v>1299.81</v>
      </c>
      <c r="R14" s="169" t="s">
        <v>90</v>
      </c>
      <c r="S14">
        <v>1949.46</v>
      </c>
      <c r="T14" s="163">
        <v>5</v>
      </c>
      <c r="U14" s="164" t="s">
        <v>96</v>
      </c>
      <c r="V14" s="165">
        <v>5.7</v>
      </c>
      <c r="W14" s="165">
        <v>1319.21</v>
      </c>
      <c r="X14" s="165">
        <v>2062.3200000000002</v>
      </c>
      <c r="Y14" s="165">
        <f t="shared" si="3"/>
        <v>1.5632992472767793</v>
      </c>
      <c r="Z14" s="165">
        <v>23030.400000000001</v>
      </c>
      <c r="AA14" s="165">
        <f t="shared" si="4"/>
        <v>6.84</v>
      </c>
      <c r="AB14" s="165">
        <f t="shared" si="5"/>
        <v>2462.6330377386466</v>
      </c>
      <c r="AC14" s="165">
        <f t="shared" si="6"/>
        <v>-400.31303773864647</v>
      </c>
      <c r="AF14" t="s">
        <v>151</v>
      </c>
      <c r="AG14" s="177">
        <v>1.5064</v>
      </c>
      <c r="AH14" s="177">
        <v>1.6097999999999999</v>
      </c>
    </row>
    <row r="15" spans="1:34" ht="15" thickBot="1" x14ac:dyDescent="0.4">
      <c r="A15" s="261"/>
      <c r="B15" s="23" t="s">
        <v>17</v>
      </c>
      <c r="C15" s="23">
        <v>1480</v>
      </c>
      <c r="D15" s="23">
        <v>1484</v>
      </c>
      <c r="E15" s="23">
        <v>1411</v>
      </c>
      <c r="F15" s="23">
        <v>1659</v>
      </c>
      <c r="G15" s="23">
        <v>1192</v>
      </c>
      <c r="H15" s="23">
        <v>2603</v>
      </c>
      <c r="I15" s="23">
        <v>3382.2</v>
      </c>
      <c r="J15" s="46">
        <f t="shared" si="0"/>
        <v>13211.2</v>
      </c>
      <c r="K15" s="23">
        <v>1339</v>
      </c>
      <c r="L15" s="23">
        <v>1747</v>
      </c>
      <c r="M15" s="23">
        <v>1098</v>
      </c>
      <c r="N15" s="23">
        <v>2489.5</v>
      </c>
      <c r="O15" s="23">
        <v>1030</v>
      </c>
      <c r="P15" s="67">
        <f t="shared" si="1"/>
        <v>7703.5</v>
      </c>
      <c r="Q15" s="171">
        <f t="shared" si="2"/>
        <v>20914.7</v>
      </c>
      <c r="R15" s="172" t="s">
        <v>89</v>
      </c>
      <c r="T15" s="163">
        <v>6</v>
      </c>
      <c r="U15" s="164" t="s">
        <v>97</v>
      </c>
      <c r="V15" s="165">
        <v>4.2</v>
      </c>
      <c r="W15" s="165">
        <v>517.07000000000005</v>
      </c>
      <c r="X15" s="165">
        <v>775.5</v>
      </c>
      <c r="Y15" s="165">
        <f t="shared" si="3"/>
        <v>1.4997969327170402</v>
      </c>
      <c r="Z15" s="165">
        <v>9076</v>
      </c>
      <c r="AA15" s="165">
        <f t="shared" si="4"/>
        <v>5.04</v>
      </c>
      <c r="AB15" s="165">
        <f t="shared" si="5"/>
        <v>686.05271085152879</v>
      </c>
      <c r="AC15" s="165">
        <f t="shared" si="6"/>
        <v>89.447289148471214</v>
      </c>
      <c r="AF15" t="s">
        <v>152</v>
      </c>
      <c r="AG15" s="177">
        <v>1.4946999999999999</v>
      </c>
      <c r="AH15" s="177">
        <v>1.5758000000000001</v>
      </c>
    </row>
    <row r="16" spans="1:34" x14ac:dyDescent="0.35">
      <c r="A16" s="262" t="s">
        <v>49</v>
      </c>
      <c r="B16" s="20" t="s">
        <v>15</v>
      </c>
      <c r="C16" s="28">
        <v>20</v>
      </c>
      <c r="D16" s="20">
        <v>24</v>
      </c>
      <c r="E16" s="20">
        <v>27</v>
      </c>
      <c r="F16" s="20">
        <v>25</v>
      </c>
      <c r="G16" s="20">
        <v>21</v>
      </c>
      <c r="H16" s="20">
        <v>21</v>
      </c>
      <c r="I16" s="20">
        <v>26</v>
      </c>
      <c r="J16" s="46">
        <f t="shared" si="0"/>
        <v>164</v>
      </c>
      <c r="K16" s="20">
        <v>20</v>
      </c>
      <c r="L16" s="20">
        <v>24</v>
      </c>
      <c r="M16" s="20">
        <v>25</v>
      </c>
      <c r="N16" s="20">
        <v>24</v>
      </c>
      <c r="O16" s="20">
        <v>22</v>
      </c>
      <c r="P16" s="48">
        <f t="shared" si="1"/>
        <v>115</v>
      </c>
      <c r="Q16" s="54">
        <f t="shared" si="2"/>
        <v>279</v>
      </c>
      <c r="T16" s="163">
        <v>7</v>
      </c>
      <c r="U16" s="164" t="s">
        <v>98</v>
      </c>
      <c r="V16" s="165">
        <v>4.2</v>
      </c>
      <c r="W16" s="165">
        <v>549.69000000000005</v>
      </c>
      <c r="X16" s="165">
        <v>824.43</v>
      </c>
      <c r="Y16" s="165">
        <f t="shared" si="3"/>
        <v>1.4998089832451016</v>
      </c>
      <c r="Z16" s="165">
        <v>11057</v>
      </c>
      <c r="AA16" s="165">
        <f t="shared" si="4"/>
        <v>5.04</v>
      </c>
      <c r="AB16" s="165">
        <f t="shared" si="5"/>
        <v>835.80275155815082</v>
      </c>
      <c r="AC16" s="165">
        <f t="shared" si="6"/>
        <v>-11.372751558150867</v>
      </c>
      <c r="AF16" t="s">
        <v>153</v>
      </c>
      <c r="AG16" s="177">
        <v>1.4961</v>
      </c>
      <c r="AH16" s="177">
        <v>1.5881000000000001</v>
      </c>
    </row>
    <row r="17" spans="1:35" x14ac:dyDescent="0.35">
      <c r="A17" s="263"/>
      <c r="B17" s="22" t="s">
        <v>16</v>
      </c>
      <c r="C17" s="29">
        <v>78.31</v>
      </c>
      <c r="D17" s="24">
        <v>115.38</v>
      </c>
      <c r="E17" s="24">
        <v>92.63</v>
      </c>
      <c r="F17" s="80">
        <v>139.72999999999999</v>
      </c>
      <c r="G17" s="80">
        <v>74.290000000000006</v>
      </c>
      <c r="H17" s="24">
        <v>104.95</v>
      </c>
      <c r="I17" s="24">
        <v>135.18</v>
      </c>
      <c r="J17" s="46">
        <f t="shared" si="0"/>
        <v>740.47</v>
      </c>
      <c r="K17" s="24">
        <v>117.97</v>
      </c>
      <c r="L17" s="24">
        <v>125.56</v>
      </c>
      <c r="M17" s="24">
        <v>142.11000000000001</v>
      </c>
      <c r="N17" s="24">
        <v>96.52</v>
      </c>
      <c r="O17" s="24">
        <v>96.58</v>
      </c>
      <c r="P17" s="48">
        <f t="shared" si="1"/>
        <v>578.74</v>
      </c>
      <c r="Q17" s="168">
        <f t="shared" si="2"/>
        <v>1319.21</v>
      </c>
      <c r="R17" s="169" t="s">
        <v>90</v>
      </c>
      <c r="S17">
        <v>2062.3200000000002</v>
      </c>
      <c r="T17" s="163">
        <v>8</v>
      </c>
      <c r="U17" s="164" t="s">
        <v>99</v>
      </c>
      <c r="V17" s="165">
        <v>4.2</v>
      </c>
      <c r="W17" s="165">
        <v>787.03</v>
      </c>
      <c r="X17" s="165">
        <v>1180.3900000000001</v>
      </c>
      <c r="Y17" s="165">
        <f t="shared" si="3"/>
        <v>1.499803057062628</v>
      </c>
      <c r="Z17" s="165">
        <v>16027.6</v>
      </c>
      <c r="AA17" s="165">
        <f t="shared" si="4"/>
        <v>5.04</v>
      </c>
      <c r="AB17" s="165">
        <f t="shared" si="5"/>
        <v>1211.5274712597995</v>
      </c>
      <c r="AC17" s="165">
        <f t="shared" si="6"/>
        <v>-31.13747125979944</v>
      </c>
      <c r="AF17" t="s">
        <v>154</v>
      </c>
      <c r="AG17" s="177">
        <v>1.4655</v>
      </c>
      <c r="AH17" s="177">
        <v>1.5486</v>
      </c>
    </row>
    <row r="18" spans="1:35" ht="15" thickBot="1" x14ac:dyDescent="0.4">
      <c r="A18" s="264"/>
      <c r="B18" s="23" t="s">
        <v>17</v>
      </c>
      <c r="C18" s="30">
        <v>1335.4</v>
      </c>
      <c r="D18" s="23">
        <v>2049</v>
      </c>
      <c r="E18" s="23">
        <v>1652</v>
      </c>
      <c r="F18" s="23">
        <v>2510</v>
      </c>
      <c r="G18" s="23">
        <v>1247</v>
      </c>
      <c r="H18" s="23">
        <v>1751</v>
      </c>
      <c r="I18" s="23">
        <v>2316</v>
      </c>
      <c r="J18" s="46">
        <f t="shared" si="0"/>
        <v>12860.4</v>
      </c>
      <c r="K18" s="23">
        <v>2020</v>
      </c>
      <c r="L18" s="23">
        <v>2125</v>
      </c>
      <c r="M18" s="23">
        <v>2535</v>
      </c>
      <c r="N18" s="23">
        <v>1648</v>
      </c>
      <c r="O18" s="23">
        <v>1842</v>
      </c>
      <c r="P18" s="67">
        <f t="shared" si="1"/>
        <v>10170</v>
      </c>
      <c r="Q18" s="171">
        <f t="shared" si="2"/>
        <v>23030.400000000001</v>
      </c>
      <c r="R18" s="172" t="s">
        <v>89</v>
      </c>
      <c r="T18" s="163">
        <v>9</v>
      </c>
      <c r="U18" s="164" t="s">
        <v>100</v>
      </c>
      <c r="V18" s="165">
        <v>5.7</v>
      </c>
      <c r="W18" s="165">
        <v>1190.17</v>
      </c>
      <c r="X18" s="165">
        <v>1860.59</v>
      </c>
      <c r="Y18" s="165">
        <f t="shared" si="3"/>
        <v>1.5632976801633378</v>
      </c>
      <c r="Z18" s="165">
        <v>21250.6</v>
      </c>
      <c r="AA18" s="165">
        <f t="shared" si="4"/>
        <v>6.84</v>
      </c>
      <c r="AB18" s="165">
        <f t="shared" si="5"/>
        <v>2272.3173358542049</v>
      </c>
      <c r="AC18" s="165">
        <f t="shared" si="6"/>
        <v>-411.72733585420497</v>
      </c>
      <c r="AF18" t="s">
        <v>155</v>
      </c>
      <c r="AG18" s="177">
        <v>1.4174</v>
      </c>
      <c r="AH18" s="177">
        <v>1.4802999999999999</v>
      </c>
    </row>
    <row r="19" spans="1:35" x14ac:dyDescent="0.35">
      <c r="A19" s="262" t="s">
        <v>20</v>
      </c>
      <c r="B19" s="20" t="s">
        <v>15</v>
      </c>
      <c r="C19" s="21">
        <v>8</v>
      </c>
      <c r="D19" s="21">
        <v>12</v>
      </c>
      <c r="E19" s="21">
        <v>11</v>
      </c>
      <c r="F19" s="21">
        <v>4</v>
      </c>
      <c r="G19" s="21">
        <v>5</v>
      </c>
      <c r="H19" s="21">
        <v>6</v>
      </c>
      <c r="I19" s="21">
        <v>12</v>
      </c>
      <c r="J19" s="46">
        <f t="shared" si="0"/>
        <v>58</v>
      </c>
      <c r="K19" s="21">
        <v>8</v>
      </c>
      <c r="L19" s="21">
        <v>14</v>
      </c>
      <c r="M19" s="21">
        <v>14</v>
      </c>
      <c r="N19" s="21">
        <v>9</v>
      </c>
      <c r="O19" s="21">
        <v>6</v>
      </c>
      <c r="P19" s="48">
        <f t="shared" si="1"/>
        <v>51</v>
      </c>
      <c r="Q19" s="54">
        <f t="shared" si="2"/>
        <v>109</v>
      </c>
      <c r="T19" s="163">
        <v>10</v>
      </c>
      <c r="U19" s="164" t="s">
        <v>101</v>
      </c>
      <c r="V19" s="165">
        <v>5.7</v>
      </c>
      <c r="W19" s="165">
        <v>1.67</v>
      </c>
      <c r="X19" s="165">
        <v>2.61</v>
      </c>
      <c r="Y19" s="165">
        <f t="shared" si="3"/>
        <v>1.562874251497006</v>
      </c>
      <c r="Z19" s="165">
        <v>0.6</v>
      </c>
      <c r="AA19" s="165">
        <f t="shared" si="4"/>
        <v>6.84</v>
      </c>
      <c r="AB19" s="165">
        <f t="shared" si="5"/>
        <v>6.4140359281437118E-2</v>
      </c>
      <c r="AC19" s="165">
        <f t="shared" si="6"/>
        <v>2.5458596407185627</v>
      </c>
      <c r="AF19" t="s">
        <v>156</v>
      </c>
      <c r="AG19" s="177">
        <v>1.4225000000000001</v>
      </c>
      <c r="AH19" s="177">
        <v>1.5006999999999999</v>
      </c>
    </row>
    <row r="20" spans="1:35" x14ac:dyDescent="0.35">
      <c r="A20" s="263"/>
      <c r="B20" s="22" t="s">
        <v>16</v>
      </c>
      <c r="C20" s="22">
        <v>38.4</v>
      </c>
      <c r="D20" s="22">
        <v>80.209999999999994</v>
      </c>
      <c r="E20" s="22">
        <v>39.4</v>
      </c>
      <c r="F20" s="22">
        <v>14.05</v>
      </c>
      <c r="G20" s="22">
        <v>30</v>
      </c>
      <c r="H20" s="22">
        <v>38.840000000000003</v>
      </c>
      <c r="I20" s="22">
        <v>42.77</v>
      </c>
      <c r="J20" s="46">
        <f t="shared" si="0"/>
        <v>283.67</v>
      </c>
      <c r="K20" s="22">
        <v>48.97</v>
      </c>
      <c r="L20" s="22">
        <v>49.75</v>
      </c>
      <c r="M20" s="22">
        <v>70.45</v>
      </c>
      <c r="N20" s="22">
        <v>39.020000000000003</v>
      </c>
      <c r="O20" s="22">
        <v>25.21</v>
      </c>
      <c r="P20" s="48">
        <f t="shared" si="1"/>
        <v>233.40000000000003</v>
      </c>
      <c r="Q20" s="168">
        <f t="shared" si="2"/>
        <v>517.07000000000005</v>
      </c>
      <c r="R20" s="169" t="s">
        <v>90</v>
      </c>
      <c r="S20">
        <v>775.5</v>
      </c>
      <c r="T20" s="163">
        <v>11</v>
      </c>
      <c r="U20" s="164" t="s">
        <v>102</v>
      </c>
      <c r="V20" s="165">
        <v>8.6</v>
      </c>
      <c r="W20" s="165">
        <v>2472.6999999999998</v>
      </c>
      <c r="X20" s="165">
        <v>3865.57</v>
      </c>
      <c r="Y20" s="165">
        <f t="shared" si="3"/>
        <v>1.5632992275650102</v>
      </c>
      <c r="Z20" s="165">
        <v>27364.799999999999</v>
      </c>
      <c r="AA20" s="165">
        <f t="shared" si="4"/>
        <v>10.319999999999999</v>
      </c>
      <c r="AB20" s="165">
        <f t="shared" si="5"/>
        <v>4414.8310564950052</v>
      </c>
      <c r="AC20" s="165">
        <f t="shared" si="6"/>
        <v>-549.26105649500505</v>
      </c>
      <c r="AF20" t="s">
        <v>157</v>
      </c>
      <c r="AG20" s="177">
        <v>1.4576</v>
      </c>
      <c r="AH20" s="177">
        <v>1.4994000000000001</v>
      </c>
    </row>
    <row r="21" spans="1:35" ht="15" thickBot="1" x14ac:dyDescent="0.4">
      <c r="A21" s="264"/>
      <c r="B21" s="23" t="s">
        <v>17</v>
      </c>
      <c r="C21" s="23">
        <v>725</v>
      </c>
      <c r="D21" s="23">
        <v>1448</v>
      </c>
      <c r="E21" s="23">
        <v>884</v>
      </c>
      <c r="F21" s="23">
        <v>277</v>
      </c>
      <c r="G21" s="23">
        <v>472</v>
      </c>
      <c r="H21" s="23">
        <v>296</v>
      </c>
      <c r="I21" s="23">
        <v>782</v>
      </c>
      <c r="J21" s="46">
        <f t="shared" si="0"/>
        <v>4884</v>
      </c>
      <c r="K21" s="23">
        <v>870</v>
      </c>
      <c r="L21" s="23">
        <v>866</v>
      </c>
      <c r="M21" s="23">
        <v>1280</v>
      </c>
      <c r="N21" s="23">
        <v>714</v>
      </c>
      <c r="O21" s="23">
        <v>462</v>
      </c>
      <c r="P21" s="67">
        <f t="shared" si="1"/>
        <v>4192</v>
      </c>
      <c r="Q21" s="171">
        <f t="shared" si="2"/>
        <v>9076</v>
      </c>
      <c r="R21" s="172" t="s">
        <v>89</v>
      </c>
      <c r="T21" s="163">
        <v>12</v>
      </c>
      <c r="U21" s="164" t="s">
        <v>103</v>
      </c>
      <c r="V21" s="165">
        <v>4.0999999999999996</v>
      </c>
      <c r="W21" s="165">
        <v>1807.76</v>
      </c>
      <c r="X21" s="165">
        <v>2711.28</v>
      </c>
      <c r="Y21" s="165">
        <f t="shared" si="3"/>
        <v>1.4998008585210427</v>
      </c>
      <c r="Z21" s="165">
        <v>35459.800000000003</v>
      </c>
      <c r="AA21" s="165">
        <f t="shared" si="4"/>
        <v>4.919999999999999</v>
      </c>
      <c r="AB21" s="165">
        <f t="shared" si="5"/>
        <v>2616.5858133628358</v>
      </c>
      <c r="AC21" s="165">
        <f t="shared" si="6"/>
        <v>94.694186637164421</v>
      </c>
      <c r="AG21" s="177">
        <f>SUM(AG9:AG20)</f>
        <v>17.998100000000001</v>
      </c>
      <c r="AH21" s="177">
        <f>SUM(AH9:AH20)</f>
        <v>18.760100000000001</v>
      </c>
    </row>
    <row r="22" spans="1:35" x14ac:dyDescent="0.35">
      <c r="A22" s="271" t="s">
        <v>19</v>
      </c>
      <c r="B22" s="20" t="s">
        <v>15</v>
      </c>
      <c r="C22" s="21">
        <v>21</v>
      </c>
      <c r="D22" s="21">
        <v>79</v>
      </c>
      <c r="E22" s="21">
        <v>15</v>
      </c>
      <c r="F22" s="21">
        <v>17</v>
      </c>
      <c r="G22" s="21">
        <v>19</v>
      </c>
      <c r="H22" s="21">
        <v>19</v>
      </c>
      <c r="I22" s="21">
        <v>16</v>
      </c>
      <c r="J22" s="46">
        <f t="shared" si="0"/>
        <v>186</v>
      </c>
      <c r="K22" s="21">
        <v>18</v>
      </c>
      <c r="L22" s="21">
        <v>17</v>
      </c>
      <c r="M22" s="21">
        <v>19</v>
      </c>
      <c r="N22" s="21">
        <v>16</v>
      </c>
      <c r="O22" s="21">
        <v>17</v>
      </c>
      <c r="P22" s="48">
        <f t="shared" si="1"/>
        <v>87</v>
      </c>
      <c r="Q22" s="54">
        <f t="shared" si="2"/>
        <v>273</v>
      </c>
      <c r="T22" s="163">
        <v>13</v>
      </c>
      <c r="U22" s="164" t="s">
        <v>104</v>
      </c>
      <c r="V22" s="165">
        <v>4.9000000000000004</v>
      </c>
      <c r="W22" s="165">
        <v>862.65</v>
      </c>
      <c r="X22" s="165">
        <v>1293.8</v>
      </c>
      <c r="Y22" s="165">
        <f t="shared" si="3"/>
        <v>1.4997971367298442</v>
      </c>
      <c r="Z22" s="165">
        <v>14757.3</v>
      </c>
      <c r="AA22" s="165">
        <f t="shared" si="4"/>
        <v>5.88</v>
      </c>
      <c r="AB22" s="165">
        <f t="shared" si="5"/>
        <v>1301.4178296087637</v>
      </c>
      <c r="AC22" s="165">
        <f t="shared" si="6"/>
        <v>-7.6178296087637136</v>
      </c>
    </row>
    <row r="23" spans="1:35" x14ac:dyDescent="0.35">
      <c r="A23" s="272"/>
      <c r="B23" s="22" t="s">
        <v>16</v>
      </c>
      <c r="C23" s="22">
        <v>22</v>
      </c>
      <c r="D23" s="22">
        <v>42.14</v>
      </c>
      <c r="E23" s="22">
        <v>28.92</v>
      </c>
      <c r="F23" s="22">
        <v>42.57</v>
      </c>
      <c r="G23" s="22">
        <v>27.56</v>
      </c>
      <c r="H23" s="22">
        <v>55.91</v>
      </c>
      <c r="I23" s="22">
        <v>52</v>
      </c>
      <c r="J23" s="46">
        <f t="shared" si="0"/>
        <v>271.10000000000002</v>
      </c>
      <c r="K23" s="22">
        <v>50.32</v>
      </c>
      <c r="L23" s="22">
        <v>45.13</v>
      </c>
      <c r="M23" s="22">
        <v>74.63</v>
      </c>
      <c r="N23" s="22">
        <v>48.42</v>
      </c>
      <c r="O23" s="22">
        <v>60.09</v>
      </c>
      <c r="P23" s="48">
        <f t="shared" si="1"/>
        <v>278.59000000000003</v>
      </c>
      <c r="Q23" s="168">
        <f t="shared" si="2"/>
        <v>549.69000000000005</v>
      </c>
      <c r="R23" s="169" t="s">
        <v>90</v>
      </c>
      <c r="S23">
        <v>824.43</v>
      </c>
      <c r="T23" s="163">
        <v>14</v>
      </c>
      <c r="U23" s="164" t="s">
        <v>105</v>
      </c>
      <c r="V23" s="165">
        <v>7.5</v>
      </c>
      <c r="W23" s="165">
        <v>289.5</v>
      </c>
      <c r="X23" s="165">
        <v>452.58</v>
      </c>
      <c r="Y23" s="165">
        <f t="shared" si="3"/>
        <v>1.5633160621761657</v>
      </c>
      <c r="Z23" s="165">
        <v>3532</v>
      </c>
      <c r="AA23" s="165">
        <f t="shared" si="4"/>
        <v>9</v>
      </c>
      <c r="AB23" s="165">
        <f t="shared" si="5"/>
        <v>496.94690984455957</v>
      </c>
      <c r="AC23" s="165">
        <f t="shared" si="6"/>
        <v>-44.366909844559586</v>
      </c>
      <c r="AE23" s="178" t="s">
        <v>158</v>
      </c>
      <c r="AF23" s="178"/>
      <c r="AG23" s="179">
        <v>1.4998</v>
      </c>
      <c r="AH23" s="179">
        <v>1.5632999999999999</v>
      </c>
    </row>
    <row r="24" spans="1:35" ht="15" thickBot="1" x14ac:dyDescent="0.4">
      <c r="A24" s="273"/>
      <c r="B24" s="23" t="s">
        <v>17</v>
      </c>
      <c r="C24" s="23">
        <v>368</v>
      </c>
      <c r="D24" s="23">
        <v>804</v>
      </c>
      <c r="E24" s="23">
        <v>500</v>
      </c>
      <c r="F24" s="23">
        <v>822</v>
      </c>
      <c r="G24" s="23">
        <v>569</v>
      </c>
      <c r="H24" s="23">
        <v>1246</v>
      </c>
      <c r="I24" s="23">
        <v>1072</v>
      </c>
      <c r="J24" s="46">
        <f t="shared" si="0"/>
        <v>5381</v>
      </c>
      <c r="K24" s="23">
        <v>1121</v>
      </c>
      <c r="L24" s="23">
        <v>892</v>
      </c>
      <c r="M24" s="23">
        <v>1683</v>
      </c>
      <c r="N24" s="23">
        <v>878</v>
      </c>
      <c r="O24" s="23">
        <v>1102</v>
      </c>
      <c r="P24" s="67">
        <f t="shared" si="1"/>
        <v>5676</v>
      </c>
      <c r="Q24" s="171">
        <f t="shared" si="2"/>
        <v>11057</v>
      </c>
      <c r="R24" s="172" t="s">
        <v>89</v>
      </c>
      <c r="T24" s="163">
        <v>15</v>
      </c>
      <c r="U24" s="164" t="s">
        <v>106</v>
      </c>
      <c r="V24" s="165">
        <v>11</v>
      </c>
      <c r="W24" s="165">
        <v>543.96</v>
      </c>
      <c r="X24" s="165">
        <v>815.83</v>
      </c>
      <c r="Y24" s="165">
        <f t="shared" si="3"/>
        <v>1.499797779248474</v>
      </c>
      <c r="Z24" s="165">
        <v>5568</v>
      </c>
      <c r="AA24" s="165">
        <f t="shared" si="4"/>
        <v>13.2</v>
      </c>
      <c r="AB24" s="165">
        <f t="shared" si="5"/>
        <v>1102.3153726009264</v>
      </c>
      <c r="AC24" s="165">
        <f t="shared" si="6"/>
        <v>-286.48537260092633</v>
      </c>
    </row>
    <row r="25" spans="1:35" x14ac:dyDescent="0.35">
      <c r="A25" s="271" t="s">
        <v>18</v>
      </c>
      <c r="B25" s="20" t="s">
        <v>15</v>
      </c>
      <c r="C25" s="21">
        <v>18</v>
      </c>
      <c r="D25" s="21">
        <v>11</v>
      </c>
      <c r="E25" s="21">
        <v>11</v>
      </c>
      <c r="F25" s="21">
        <v>21</v>
      </c>
      <c r="G25" s="21">
        <v>22</v>
      </c>
      <c r="H25" s="21">
        <v>19</v>
      </c>
      <c r="I25" s="21">
        <v>19</v>
      </c>
      <c r="J25" s="46">
        <f t="shared" si="0"/>
        <v>121</v>
      </c>
      <c r="K25" s="21">
        <v>14</v>
      </c>
      <c r="L25" s="21">
        <v>21</v>
      </c>
      <c r="M25" s="21">
        <v>23</v>
      </c>
      <c r="N25" s="21">
        <v>19</v>
      </c>
      <c r="O25" s="21">
        <v>19</v>
      </c>
      <c r="P25" s="48">
        <f t="shared" si="1"/>
        <v>96</v>
      </c>
      <c r="Q25" s="54">
        <f t="shared" si="2"/>
        <v>217</v>
      </c>
      <c r="T25" s="163">
        <v>16</v>
      </c>
      <c r="U25" s="164" t="s">
        <v>107</v>
      </c>
      <c r="V25" s="165">
        <v>23.8</v>
      </c>
      <c r="W25" s="165">
        <v>1407.22</v>
      </c>
      <c r="X25" s="165">
        <v>2110.5500000000002</v>
      </c>
      <c r="Y25" s="165">
        <f t="shared" si="3"/>
        <v>1.4998010261366383</v>
      </c>
      <c r="Z25" s="165">
        <v>6581</v>
      </c>
      <c r="AA25" s="165">
        <f t="shared" si="4"/>
        <v>28.56</v>
      </c>
      <c r="AB25" s="165">
        <f t="shared" si="5"/>
        <v>2818.9264219382899</v>
      </c>
      <c r="AC25" s="165">
        <f t="shared" si="6"/>
        <v>-708.3764219382897</v>
      </c>
    </row>
    <row r="26" spans="1:35" ht="15.5" x14ac:dyDescent="0.35">
      <c r="A26" s="272"/>
      <c r="B26" s="22" t="s">
        <v>16</v>
      </c>
      <c r="C26" s="22">
        <v>32</v>
      </c>
      <c r="D26" s="22">
        <v>38</v>
      </c>
      <c r="E26" s="22">
        <v>37</v>
      </c>
      <c r="F26" s="22">
        <v>80.02</v>
      </c>
      <c r="G26" s="22">
        <v>91</v>
      </c>
      <c r="H26" s="22">
        <v>65</v>
      </c>
      <c r="I26" s="22">
        <v>79</v>
      </c>
      <c r="J26" s="46">
        <f t="shared" si="0"/>
        <v>422.02</v>
      </c>
      <c r="K26" s="22">
        <v>26</v>
      </c>
      <c r="L26" s="22">
        <v>87.01</v>
      </c>
      <c r="M26" s="22">
        <v>78</v>
      </c>
      <c r="N26" s="22">
        <v>94</v>
      </c>
      <c r="O26" s="22">
        <v>80</v>
      </c>
      <c r="P26" s="48">
        <f t="shared" si="1"/>
        <v>365.01</v>
      </c>
      <c r="Q26" s="168">
        <f t="shared" si="2"/>
        <v>787.03</v>
      </c>
      <c r="R26" s="169" t="s">
        <v>90</v>
      </c>
      <c r="S26">
        <v>1180.3900000000001</v>
      </c>
      <c r="T26" s="163">
        <v>17</v>
      </c>
      <c r="U26" s="164" t="s">
        <v>108</v>
      </c>
      <c r="V26" s="165">
        <v>8.6</v>
      </c>
      <c r="W26" s="165">
        <v>4151.22</v>
      </c>
      <c r="X26" s="165">
        <v>6489.6</v>
      </c>
      <c r="Y26" s="165">
        <f t="shared" si="3"/>
        <v>1.5632994637720958</v>
      </c>
      <c r="Z26" s="165">
        <v>56180.1</v>
      </c>
      <c r="AA26" s="165">
        <f t="shared" si="4"/>
        <v>10.319999999999999</v>
      </c>
      <c r="AB26" s="165">
        <f t="shared" si="5"/>
        <v>9063.6762451211907</v>
      </c>
      <c r="AC26" s="165">
        <f t="shared" si="6"/>
        <v>-2574.0762451211904</v>
      </c>
      <c r="AE26" s="144"/>
      <c r="AF26" s="144"/>
      <c r="AG26" s="144"/>
      <c r="AH26" s="144"/>
      <c r="AI26" s="144"/>
    </row>
    <row r="27" spans="1:35" ht="16" thickBot="1" x14ac:dyDescent="0.4">
      <c r="A27" s="273"/>
      <c r="B27" s="23" t="s">
        <v>17</v>
      </c>
      <c r="C27" s="23">
        <v>667</v>
      </c>
      <c r="D27" s="23">
        <v>773</v>
      </c>
      <c r="E27" s="23">
        <v>711</v>
      </c>
      <c r="F27" s="23">
        <v>1751</v>
      </c>
      <c r="G27" s="23">
        <v>1974</v>
      </c>
      <c r="H27" s="23">
        <v>1352</v>
      </c>
      <c r="I27" s="23">
        <v>1664</v>
      </c>
      <c r="J27" s="46">
        <f t="shared" si="0"/>
        <v>8892</v>
      </c>
      <c r="K27" s="23">
        <v>534</v>
      </c>
      <c r="L27" s="23">
        <v>1803</v>
      </c>
      <c r="M27" s="23">
        <v>1596.6</v>
      </c>
      <c r="N27" s="23">
        <v>1741</v>
      </c>
      <c r="O27" s="23">
        <v>1461</v>
      </c>
      <c r="P27" s="67">
        <f t="shared" si="1"/>
        <v>7135.6</v>
      </c>
      <c r="Q27" s="171">
        <f t="shared" si="2"/>
        <v>16027.6</v>
      </c>
      <c r="R27" s="172" t="s">
        <v>89</v>
      </c>
      <c r="T27" s="163">
        <v>18</v>
      </c>
      <c r="U27" s="164" t="s">
        <v>109</v>
      </c>
      <c r="V27" s="165">
        <v>4.9000000000000004</v>
      </c>
      <c r="W27" s="165">
        <v>707.73</v>
      </c>
      <c r="X27" s="165">
        <v>1061.45</v>
      </c>
      <c r="Y27" s="165">
        <f t="shared" si="3"/>
        <v>1.4997951196077601</v>
      </c>
      <c r="Z27" s="165">
        <v>13024.6</v>
      </c>
      <c r="AA27" s="165">
        <f t="shared" si="4"/>
        <v>5.88</v>
      </c>
      <c r="AB27" s="165">
        <f t="shared" si="5"/>
        <v>1148.612813072782</v>
      </c>
      <c r="AC27" s="165">
        <f t="shared" si="6"/>
        <v>-87.162813072782001</v>
      </c>
      <c r="AE27" s="144"/>
      <c r="AF27" s="144"/>
      <c r="AG27" s="144"/>
      <c r="AH27" s="144"/>
      <c r="AI27" s="144"/>
    </row>
    <row r="28" spans="1:35" ht="15.5" x14ac:dyDescent="0.35">
      <c r="A28" s="271" t="s">
        <v>45</v>
      </c>
      <c r="B28" s="20" t="s">
        <v>15</v>
      </c>
      <c r="C28" s="21">
        <v>6</v>
      </c>
      <c r="D28" s="21">
        <v>11</v>
      </c>
      <c r="E28" s="21">
        <v>8</v>
      </c>
      <c r="F28" s="21">
        <v>9</v>
      </c>
      <c r="G28" s="21">
        <v>9</v>
      </c>
      <c r="H28" s="21">
        <v>15</v>
      </c>
      <c r="I28" s="21">
        <v>10</v>
      </c>
      <c r="J28" s="46">
        <f t="shared" si="0"/>
        <v>68</v>
      </c>
      <c r="K28" s="21">
        <v>13</v>
      </c>
      <c r="L28" s="21">
        <v>5</v>
      </c>
      <c r="M28" s="21">
        <v>7</v>
      </c>
      <c r="N28" s="21">
        <v>15</v>
      </c>
      <c r="O28" s="21">
        <v>9</v>
      </c>
      <c r="P28" s="48">
        <f t="shared" si="1"/>
        <v>49</v>
      </c>
      <c r="Q28" s="54">
        <f t="shared" si="2"/>
        <v>117</v>
      </c>
      <c r="T28" s="163">
        <v>19</v>
      </c>
      <c r="U28" s="164" t="s">
        <v>110</v>
      </c>
      <c r="V28" s="165">
        <v>4.7</v>
      </c>
      <c r="W28" s="165">
        <v>451.84</v>
      </c>
      <c r="X28" s="165">
        <v>706.36</v>
      </c>
      <c r="Y28" s="165">
        <f t="shared" si="3"/>
        <v>1.5632967422096318</v>
      </c>
      <c r="Z28" s="165">
        <v>8450.9</v>
      </c>
      <c r="AA28" s="165">
        <f t="shared" si="4"/>
        <v>5.64</v>
      </c>
      <c r="AB28" s="165">
        <f t="shared" si="5"/>
        <v>745.11531434490064</v>
      </c>
      <c r="AC28" s="165">
        <f t="shared" si="6"/>
        <v>-38.755314344900626</v>
      </c>
      <c r="AE28" s="144"/>
      <c r="AF28" s="144"/>
      <c r="AG28" s="144"/>
      <c r="AH28" s="144"/>
      <c r="AI28" s="144"/>
    </row>
    <row r="29" spans="1:35" ht="15.5" x14ac:dyDescent="0.35">
      <c r="A29" s="272"/>
      <c r="B29" s="22" t="s">
        <v>16</v>
      </c>
      <c r="C29" s="22">
        <v>57.64</v>
      </c>
      <c r="D29" s="22">
        <v>100</v>
      </c>
      <c r="E29" s="22">
        <v>103.5</v>
      </c>
      <c r="F29" s="22">
        <v>80.63</v>
      </c>
      <c r="G29" s="22">
        <v>91.51</v>
      </c>
      <c r="H29" s="22">
        <v>210.92</v>
      </c>
      <c r="I29" s="22">
        <v>67.540000000000006</v>
      </c>
      <c r="J29" s="46">
        <f t="shared" si="0"/>
        <v>711.7399999999999</v>
      </c>
      <c r="K29" s="22">
        <v>113.44</v>
      </c>
      <c r="L29" s="22">
        <v>48.54</v>
      </c>
      <c r="M29" s="22">
        <v>72</v>
      </c>
      <c r="N29" s="22">
        <v>122.45</v>
      </c>
      <c r="O29" s="22">
        <v>122</v>
      </c>
      <c r="P29" s="48">
        <f t="shared" si="1"/>
        <v>478.43</v>
      </c>
      <c r="Q29" s="168">
        <f t="shared" si="2"/>
        <v>1190.1699999999998</v>
      </c>
      <c r="R29" s="169" t="s">
        <v>90</v>
      </c>
      <c r="S29">
        <v>1860.59</v>
      </c>
      <c r="T29" s="163">
        <v>20</v>
      </c>
      <c r="U29" s="164" t="s">
        <v>111</v>
      </c>
      <c r="V29" s="165">
        <v>4.0999999999999996</v>
      </c>
      <c r="W29" s="165">
        <v>578</v>
      </c>
      <c r="X29" s="165">
        <v>866.88</v>
      </c>
      <c r="Y29" s="165">
        <f t="shared" si="3"/>
        <v>1.4997923875432526</v>
      </c>
      <c r="Z29" s="165">
        <v>11827.1</v>
      </c>
      <c r="AA29" s="165">
        <f t="shared" si="4"/>
        <v>4.919999999999999</v>
      </c>
      <c r="AB29" s="165">
        <f t="shared" si="5"/>
        <v>872.71917169826975</v>
      </c>
      <c r="AC29" s="165">
        <f t="shared" si="6"/>
        <v>-5.8391716982697517</v>
      </c>
      <c r="AE29" s="180"/>
      <c r="AF29" s="180"/>
      <c r="AG29" s="181"/>
      <c r="AH29" s="182"/>
      <c r="AI29" s="144"/>
    </row>
    <row r="30" spans="1:35" ht="16" thickBot="1" x14ac:dyDescent="0.4">
      <c r="A30" s="273"/>
      <c r="B30" s="23" t="s">
        <v>17</v>
      </c>
      <c r="C30" s="23">
        <v>1077</v>
      </c>
      <c r="D30" s="23">
        <v>1797</v>
      </c>
      <c r="E30" s="23">
        <v>1874</v>
      </c>
      <c r="F30" s="23">
        <v>1456</v>
      </c>
      <c r="G30" s="23">
        <v>1583</v>
      </c>
      <c r="H30" s="23">
        <v>3586.6</v>
      </c>
      <c r="I30" s="23">
        <v>1107</v>
      </c>
      <c r="J30" s="46">
        <f t="shared" si="0"/>
        <v>12480.6</v>
      </c>
      <c r="K30" s="23">
        <v>2001</v>
      </c>
      <c r="L30" s="23">
        <v>948</v>
      </c>
      <c r="M30" s="23">
        <v>1312</v>
      </c>
      <c r="N30" s="23">
        <v>2261</v>
      </c>
      <c r="O30" s="23">
        <v>2248</v>
      </c>
      <c r="P30" s="67">
        <f t="shared" si="1"/>
        <v>8770</v>
      </c>
      <c r="Q30" s="171">
        <f t="shared" si="2"/>
        <v>21250.6</v>
      </c>
      <c r="R30" s="172" t="s">
        <v>89</v>
      </c>
      <c r="T30" s="163">
        <v>21</v>
      </c>
      <c r="U30" s="164" t="s">
        <v>112</v>
      </c>
      <c r="V30" s="165">
        <v>6.6</v>
      </c>
      <c r="W30" s="165">
        <v>1017.06</v>
      </c>
      <c r="X30" s="165">
        <v>1525.39</v>
      </c>
      <c r="Y30" s="165">
        <f t="shared" si="3"/>
        <v>1.4998033547676639</v>
      </c>
      <c r="Z30" s="165">
        <v>12620</v>
      </c>
      <c r="AA30" s="165">
        <f t="shared" si="4"/>
        <v>7.919999999999999</v>
      </c>
      <c r="AB30" s="165">
        <f t="shared" si="5"/>
        <v>1499.0594523036989</v>
      </c>
      <c r="AC30" s="165">
        <f t="shared" si="6"/>
        <v>26.33054769630121</v>
      </c>
      <c r="AE30" s="181"/>
      <c r="AF30" s="181"/>
      <c r="AG30" s="181"/>
      <c r="AH30" s="182"/>
      <c r="AI30" s="144"/>
    </row>
    <row r="31" spans="1:35" ht="15" customHeight="1" x14ac:dyDescent="0.35">
      <c r="A31" s="271" t="s">
        <v>46</v>
      </c>
      <c r="B31" s="20" t="s">
        <v>15</v>
      </c>
      <c r="C31" s="75">
        <v>1</v>
      </c>
      <c r="D31" s="76"/>
      <c r="E31" s="21"/>
      <c r="F31" s="21"/>
      <c r="G31" s="21"/>
      <c r="H31" s="21"/>
      <c r="I31" s="21"/>
      <c r="J31" s="46">
        <f t="shared" si="0"/>
        <v>1</v>
      </c>
      <c r="K31" s="21"/>
      <c r="L31" s="21"/>
      <c r="M31" s="21"/>
      <c r="N31" s="21"/>
      <c r="O31" s="21"/>
      <c r="P31" s="48">
        <f t="shared" si="1"/>
        <v>0</v>
      </c>
      <c r="Q31" s="54">
        <f t="shared" si="2"/>
        <v>1</v>
      </c>
      <c r="S31" s="36"/>
      <c r="T31" s="163">
        <v>22</v>
      </c>
      <c r="U31" s="164" t="s">
        <v>113</v>
      </c>
      <c r="V31" s="165">
        <v>4.9000000000000004</v>
      </c>
      <c r="W31" s="165">
        <v>1402</v>
      </c>
      <c r="X31" s="165">
        <v>2102.7199999999998</v>
      </c>
      <c r="Y31" s="165">
        <f t="shared" si="3"/>
        <v>1.4998002853067045</v>
      </c>
      <c r="Z31" s="165">
        <v>22469.200000000001</v>
      </c>
      <c r="AA31" s="165">
        <f t="shared" si="4"/>
        <v>5.88</v>
      </c>
      <c r="AB31" s="165">
        <f t="shared" si="5"/>
        <v>1981.5195791520682</v>
      </c>
      <c r="AC31" s="165">
        <f t="shared" si="6"/>
        <v>121.20042084793158</v>
      </c>
      <c r="AE31" s="180"/>
      <c r="AF31" s="180"/>
      <c r="AG31" s="181"/>
      <c r="AH31" s="182"/>
      <c r="AI31" s="144"/>
    </row>
    <row r="32" spans="1:35" ht="15.5" x14ac:dyDescent="0.35">
      <c r="A32" s="272"/>
      <c r="B32" s="22" t="s">
        <v>16</v>
      </c>
      <c r="C32" s="77">
        <v>1.67</v>
      </c>
      <c r="D32" s="109" t="s">
        <v>67</v>
      </c>
      <c r="E32" s="110"/>
      <c r="F32" s="110"/>
      <c r="G32" s="110"/>
      <c r="H32" s="22"/>
      <c r="I32" s="22"/>
      <c r="J32" s="46">
        <f t="shared" si="0"/>
        <v>1.67</v>
      </c>
      <c r="K32" s="22"/>
      <c r="L32" s="22"/>
      <c r="M32" s="22"/>
      <c r="N32" s="22"/>
      <c r="O32" s="22"/>
      <c r="P32" s="48">
        <f t="shared" si="1"/>
        <v>0</v>
      </c>
      <c r="Q32" s="168">
        <f t="shared" si="2"/>
        <v>1.67</v>
      </c>
      <c r="R32" s="169" t="s">
        <v>90</v>
      </c>
      <c r="S32" s="36">
        <v>2.61</v>
      </c>
      <c r="T32" s="163">
        <v>23</v>
      </c>
      <c r="U32" s="164" t="s">
        <v>114</v>
      </c>
      <c r="V32" s="165">
        <v>6.6</v>
      </c>
      <c r="W32" s="165">
        <v>381.4</v>
      </c>
      <c r="X32" s="165">
        <v>596.24</v>
      </c>
      <c r="Y32" s="165">
        <f t="shared" si="3"/>
        <v>1.5632931305715785</v>
      </c>
      <c r="Z32" s="165">
        <v>4719.7</v>
      </c>
      <c r="AA32" s="165">
        <f t="shared" si="4"/>
        <v>7.919999999999999</v>
      </c>
      <c r="AB32" s="165">
        <f t="shared" si="5"/>
        <v>584.35934739800734</v>
      </c>
      <c r="AC32" s="165">
        <f t="shared" si="6"/>
        <v>11.880652601992665</v>
      </c>
      <c r="AE32" s="180"/>
      <c r="AF32" s="180"/>
      <c r="AG32" s="181"/>
      <c r="AH32" s="182"/>
      <c r="AI32" s="182"/>
    </row>
    <row r="33" spans="1:35" ht="16" thickBot="1" x14ac:dyDescent="0.4">
      <c r="A33" s="273"/>
      <c r="B33" s="23" t="s">
        <v>17</v>
      </c>
      <c r="C33" s="78">
        <v>0.6</v>
      </c>
      <c r="D33" s="79"/>
      <c r="E33" s="23"/>
      <c r="F33" s="23"/>
      <c r="G33" s="23"/>
      <c r="H33" s="23"/>
      <c r="I33" s="23"/>
      <c r="J33" s="46">
        <f t="shared" si="0"/>
        <v>0.6</v>
      </c>
      <c r="K33" s="23"/>
      <c r="L33" s="23"/>
      <c r="M33" s="23"/>
      <c r="N33" s="23"/>
      <c r="O33" s="23"/>
      <c r="P33" s="67">
        <f t="shared" si="1"/>
        <v>0</v>
      </c>
      <c r="Q33" s="171">
        <f t="shared" si="2"/>
        <v>0.6</v>
      </c>
      <c r="R33" s="172" t="s">
        <v>89</v>
      </c>
      <c r="S33" s="36"/>
      <c r="T33" s="164">
        <v>24</v>
      </c>
      <c r="U33" s="164" t="s">
        <v>115</v>
      </c>
      <c r="V33" s="165">
        <v>6.6</v>
      </c>
      <c r="W33" s="165">
        <v>978.29</v>
      </c>
      <c r="X33" s="165">
        <v>1467.24</v>
      </c>
      <c r="Y33" s="165">
        <f t="shared" si="3"/>
        <v>1.4998006726021937</v>
      </c>
      <c r="Z33" s="165">
        <v>12241</v>
      </c>
      <c r="AA33" s="165">
        <f t="shared" si="4"/>
        <v>7.919999999999999</v>
      </c>
      <c r="AB33" s="165">
        <f t="shared" si="5"/>
        <v>1454.0375546392177</v>
      </c>
      <c r="AC33" s="165">
        <f t="shared" si="6"/>
        <v>13.202445360782349</v>
      </c>
      <c r="AE33" s="180"/>
      <c r="AF33" s="180"/>
      <c r="AG33" s="181"/>
      <c r="AH33" s="182"/>
      <c r="AI33" s="144"/>
    </row>
    <row r="34" spans="1:35" ht="15" customHeight="1" x14ac:dyDescent="0.35">
      <c r="A34" s="257" t="s">
        <v>64</v>
      </c>
      <c r="B34" s="3" t="s">
        <v>15</v>
      </c>
      <c r="C34" s="4">
        <v>28</v>
      </c>
      <c r="D34" s="4">
        <v>26</v>
      </c>
      <c r="E34" s="4">
        <v>26</v>
      </c>
      <c r="F34" s="4">
        <v>27</v>
      </c>
      <c r="G34" s="4">
        <v>18</v>
      </c>
      <c r="H34" s="4">
        <v>20</v>
      </c>
      <c r="I34" s="4">
        <v>20</v>
      </c>
      <c r="J34" s="46">
        <f t="shared" si="0"/>
        <v>165</v>
      </c>
      <c r="K34" s="4">
        <v>18</v>
      </c>
      <c r="L34" s="4">
        <v>21</v>
      </c>
      <c r="M34" s="4">
        <v>18</v>
      </c>
      <c r="N34" s="4">
        <v>19</v>
      </c>
      <c r="O34" s="4">
        <v>19</v>
      </c>
      <c r="P34" s="48">
        <f t="shared" si="1"/>
        <v>95</v>
      </c>
      <c r="Q34" s="54">
        <f t="shared" si="2"/>
        <v>260</v>
      </c>
      <c r="S34" s="74"/>
      <c r="T34" s="163">
        <v>25</v>
      </c>
      <c r="U34" s="164" t="s">
        <v>116</v>
      </c>
      <c r="V34" s="165">
        <v>6.6</v>
      </c>
      <c r="W34" s="165">
        <v>1696.94</v>
      </c>
      <c r="X34" s="165">
        <v>2545.0700000000002</v>
      </c>
      <c r="Y34" s="165">
        <f t="shared" si="3"/>
        <v>1.4997996393508315</v>
      </c>
      <c r="Z34" s="165">
        <v>21924.6</v>
      </c>
      <c r="AA34" s="165">
        <f t="shared" si="4"/>
        <v>7.919999999999999</v>
      </c>
      <c r="AB34" s="165">
        <f t="shared" si="5"/>
        <v>2604.2945680945695</v>
      </c>
      <c r="AC34" s="165">
        <f t="shared" si="6"/>
        <v>-59.224568094569349</v>
      </c>
      <c r="AE34" s="181"/>
      <c r="AF34" s="181"/>
      <c r="AG34" s="181"/>
      <c r="AH34" s="182"/>
      <c r="AI34" s="144"/>
    </row>
    <row r="35" spans="1:35" ht="15.5" x14ac:dyDescent="0.35">
      <c r="A35" s="194"/>
      <c r="B35" s="5" t="s">
        <v>16</v>
      </c>
      <c r="C35" s="5">
        <v>260.22000000000003</v>
      </c>
      <c r="D35" s="5">
        <v>213.35</v>
      </c>
      <c r="E35" s="5">
        <v>138.55000000000001</v>
      </c>
      <c r="F35" s="5">
        <v>207.59</v>
      </c>
      <c r="G35" s="5">
        <v>187.92</v>
      </c>
      <c r="H35" s="5">
        <v>215.56</v>
      </c>
      <c r="I35" s="5">
        <v>146.13999999999999</v>
      </c>
      <c r="J35" s="46">
        <f t="shared" si="0"/>
        <v>1369.33</v>
      </c>
      <c r="K35" s="5">
        <v>330.41</v>
      </c>
      <c r="L35" s="5">
        <v>192.93</v>
      </c>
      <c r="M35" s="5">
        <v>156.38</v>
      </c>
      <c r="N35" s="5">
        <v>183.75</v>
      </c>
      <c r="O35" s="5">
        <v>239.9</v>
      </c>
      <c r="P35" s="48">
        <f t="shared" si="1"/>
        <v>1103.3700000000001</v>
      </c>
      <c r="Q35" s="168">
        <f t="shared" si="2"/>
        <v>2472.6999999999998</v>
      </c>
      <c r="R35" s="169" t="s">
        <v>90</v>
      </c>
      <c r="S35" s="36">
        <v>3865.57</v>
      </c>
      <c r="T35" s="163">
        <v>26</v>
      </c>
      <c r="U35" s="164" t="s">
        <v>117</v>
      </c>
      <c r="V35" s="165">
        <v>4.9000000000000004</v>
      </c>
      <c r="W35" s="165">
        <v>2012.62</v>
      </c>
      <c r="X35" s="165">
        <v>3018.53</v>
      </c>
      <c r="Y35" s="165">
        <f t="shared" si="3"/>
        <v>1.4998012540867129</v>
      </c>
      <c r="Z35" s="165">
        <v>35433</v>
      </c>
      <c r="AA35" s="165">
        <f t="shared" si="4"/>
        <v>5.88</v>
      </c>
      <c r="AB35" s="165">
        <f t="shared" si="5"/>
        <v>3124.7765207600041</v>
      </c>
      <c r="AC35" s="165">
        <f t="shared" si="6"/>
        <v>-106.24652076000393</v>
      </c>
      <c r="AE35" s="181"/>
      <c r="AF35" s="181"/>
      <c r="AG35" s="181"/>
      <c r="AH35" s="182"/>
      <c r="AI35" s="144"/>
    </row>
    <row r="36" spans="1:35" ht="16" thickBot="1" x14ac:dyDescent="0.4">
      <c r="A36" s="195"/>
      <c r="B36" s="6" t="s">
        <v>17</v>
      </c>
      <c r="C36" s="6">
        <v>3056.7</v>
      </c>
      <c r="D36" s="6">
        <v>2476.6999999999998</v>
      </c>
      <c r="E36" s="6">
        <v>1526.6</v>
      </c>
      <c r="F36" s="6">
        <v>2266.1999999999998</v>
      </c>
      <c r="G36" s="6">
        <v>2046.6</v>
      </c>
      <c r="H36" s="6">
        <v>2298</v>
      </c>
      <c r="I36" s="6">
        <v>1758</v>
      </c>
      <c r="J36" s="46">
        <f t="shared" si="0"/>
        <v>15428.800000000001</v>
      </c>
      <c r="K36" s="6">
        <v>3771</v>
      </c>
      <c r="L36" s="6">
        <v>2066</v>
      </c>
      <c r="M36" s="6">
        <v>1593</v>
      </c>
      <c r="N36" s="6">
        <v>2104</v>
      </c>
      <c r="O36" s="6">
        <v>2402</v>
      </c>
      <c r="P36" s="67">
        <f t="shared" si="1"/>
        <v>11936</v>
      </c>
      <c r="Q36" s="171">
        <f t="shared" si="2"/>
        <v>27364.800000000003</v>
      </c>
      <c r="R36" s="172" t="s">
        <v>89</v>
      </c>
      <c r="S36" s="36"/>
      <c r="T36" s="163">
        <v>27</v>
      </c>
      <c r="U36" s="164" t="s">
        <v>118</v>
      </c>
      <c r="V36" s="165">
        <v>4.9000000000000004</v>
      </c>
      <c r="W36" s="165">
        <v>797.38</v>
      </c>
      <c r="X36" s="165">
        <v>1195.9100000000001</v>
      </c>
      <c r="Y36" s="165">
        <f t="shared" si="3"/>
        <v>1.4997993428478267</v>
      </c>
      <c r="Z36" s="165">
        <v>12397</v>
      </c>
      <c r="AA36" s="165">
        <f t="shared" si="4"/>
        <v>5.88</v>
      </c>
      <c r="AB36" s="165">
        <f t="shared" si="5"/>
        <v>1093.2691322531289</v>
      </c>
      <c r="AC36" s="165">
        <f t="shared" si="6"/>
        <v>102.64086774687121</v>
      </c>
      <c r="AE36" s="180"/>
      <c r="AF36" s="180"/>
      <c r="AG36" s="181"/>
      <c r="AH36" s="182"/>
      <c r="AI36" s="144"/>
    </row>
    <row r="37" spans="1:35" ht="12.75" customHeight="1" x14ac:dyDescent="0.35">
      <c r="A37" s="251" t="s">
        <v>33</v>
      </c>
      <c r="B37" s="3" t="s">
        <v>15</v>
      </c>
      <c r="C37" s="4">
        <v>25</v>
      </c>
      <c r="D37" s="4">
        <v>27</v>
      </c>
      <c r="E37" s="4">
        <v>30</v>
      </c>
      <c r="F37" s="4">
        <v>29</v>
      </c>
      <c r="G37" s="4">
        <v>30</v>
      </c>
      <c r="H37" s="4">
        <v>26</v>
      </c>
      <c r="I37" s="4">
        <v>31</v>
      </c>
      <c r="J37" s="46">
        <f t="shared" si="0"/>
        <v>198</v>
      </c>
      <c r="K37" s="4">
        <v>26</v>
      </c>
      <c r="L37" s="4">
        <v>28</v>
      </c>
      <c r="M37" s="4">
        <v>30</v>
      </c>
      <c r="N37" s="4">
        <v>30</v>
      </c>
      <c r="O37" s="4">
        <v>28</v>
      </c>
      <c r="P37" s="48">
        <f t="shared" si="1"/>
        <v>142</v>
      </c>
      <c r="Q37" s="54">
        <f t="shared" si="2"/>
        <v>340</v>
      </c>
      <c r="S37" s="74"/>
      <c r="T37" s="164">
        <v>28</v>
      </c>
      <c r="U37" s="164" t="s">
        <v>119</v>
      </c>
      <c r="V37" s="165">
        <v>5.3</v>
      </c>
      <c r="W37" s="165">
        <v>383.64</v>
      </c>
      <c r="X37" s="165">
        <v>575.38</v>
      </c>
      <c r="Y37" s="165">
        <f t="shared" si="3"/>
        <v>1.4997914711708895</v>
      </c>
      <c r="Z37" s="165">
        <v>4935</v>
      </c>
      <c r="AA37" s="165">
        <f t="shared" si="4"/>
        <v>6.3599999999999994</v>
      </c>
      <c r="AB37" s="165">
        <f t="shared" si="5"/>
        <v>470.73354989052234</v>
      </c>
      <c r="AC37" s="165">
        <f t="shared" si="6"/>
        <v>104.64645010947766</v>
      </c>
      <c r="AE37" s="180"/>
      <c r="AF37" s="180"/>
      <c r="AG37" s="181"/>
      <c r="AH37" s="182"/>
      <c r="AI37" s="144"/>
    </row>
    <row r="38" spans="1:35" ht="15.5" x14ac:dyDescent="0.35">
      <c r="A38" s="252"/>
      <c r="B38" s="5" t="s">
        <v>16</v>
      </c>
      <c r="C38" s="5">
        <v>148.97</v>
      </c>
      <c r="D38" s="5">
        <v>131.91</v>
      </c>
      <c r="E38" s="5">
        <v>159.13</v>
      </c>
      <c r="F38" s="5">
        <v>163.25</v>
      </c>
      <c r="G38" s="5">
        <v>180.36</v>
      </c>
      <c r="H38" s="5">
        <v>103.71</v>
      </c>
      <c r="I38" s="5">
        <v>161.15</v>
      </c>
      <c r="J38" s="46">
        <f t="shared" si="0"/>
        <v>1048.48</v>
      </c>
      <c r="K38" s="5">
        <v>149.12</v>
      </c>
      <c r="L38" s="5">
        <v>134.91999999999999</v>
      </c>
      <c r="M38" s="5">
        <v>167.07</v>
      </c>
      <c r="N38" s="5">
        <v>172.88</v>
      </c>
      <c r="O38" s="5">
        <v>135.29</v>
      </c>
      <c r="P38" s="48">
        <f t="shared" si="1"/>
        <v>759.28</v>
      </c>
      <c r="Q38" s="168">
        <f t="shared" si="2"/>
        <v>1807.76</v>
      </c>
      <c r="R38" s="169" t="s">
        <v>90</v>
      </c>
      <c r="S38" s="36">
        <v>2711.28</v>
      </c>
      <c r="T38" s="163">
        <v>29</v>
      </c>
      <c r="U38" s="164" t="s">
        <v>120</v>
      </c>
      <c r="V38" s="165">
        <v>4.9000000000000004</v>
      </c>
      <c r="W38" s="165">
        <v>1185.52</v>
      </c>
      <c r="X38" s="165">
        <v>1778.04</v>
      </c>
      <c r="Y38" s="165">
        <f t="shared" si="3"/>
        <v>1.4997975571900939</v>
      </c>
      <c r="Z38" s="165">
        <v>20321</v>
      </c>
      <c r="AA38" s="165">
        <f t="shared" si="4"/>
        <v>5.88</v>
      </c>
      <c r="AB38" s="165">
        <f t="shared" si="5"/>
        <v>1792.070306188002</v>
      </c>
      <c r="AC38" s="165">
        <f t="shared" si="6"/>
        <v>-14.030306188001987</v>
      </c>
      <c r="AE38" s="180"/>
      <c r="AF38" s="180"/>
      <c r="AG38" s="181"/>
      <c r="AH38" s="182"/>
      <c r="AI38" s="144"/>
    </row>
    <row r="39" spans="1:35" ht="16" thickBot="1" x14ac:dyDescent="0.4">
      <c r="A39" s="253"/>
      <c r="B39" s="41" t="s">
        <v>17</v>
      </c>
      <c r="C39" s="35">
        <v>3118.6</v>
      </c>
      <c r="D39" s="6">
        <v>3231.8</v>
      </c>
      <c r="E39" s="6">
        <v>3321.6</v>
      </c>
      <c r="F39" s="6">
        <v>3022.4</v>
      </c>
      <c r="G39" s="6">
        <v>3337</v>
      </c>
      <c r="H39" s="6">
        <v>1989.6</v>
      </c>
      <c r="I39" s="6">
        <v>3181.1</v>
      </c>
      <c r="J39" s="46">
        <f t="shared" si="0"/>
        <v>21202.1</v>
      </c>
      <c r="K39" s="6">
        <v>2810</v>
      </c>
      <c r="L39" s="6">
        <v>2620.4</v>
      </c>
      <c r="M39" s="6">
        <v>3170.4</v>
      </c>
      <c r="N39" s="6">
        <v>3161.5</v>
      </c>
      <c r="O39" s="6">
        <v>2495.4</v>
      </c>
      <c r="P39" s="67">
        <f t="shared" si="1"/>
        <v>14257.699999999999</v>
      </c>
      <c r="Q39" s="171">
        <f t="shared" si="2"/>
        <v>35459.799999999996</v>
      </c>
      <c r="R39" s="172" t="s">
        <v>89</v>
      </c>
      <c r="S39" s="36"/>
      <c r="T39" s="163">
        <v>30</v>
      </c>
      <c r="U39" s="164" t="s">
        <v>121</v>
      </c>
      <c r="V39" s="165">
        <v>4.7</v>
      </c>
      <c r="W39" s="165">
        <v>1059.31</v>
      </c>
      <c r="X39" s="165">
        <v>1656.02</v>
      </c>
      <c r="Y39" s="165">
        <f t="shared" si="3"/>
        <v>1.5633006390952602</v>
      </c>
      <c r="Z39" s="165">
        <v>17561.2</v>
      </c>
      <c r="AA39" s="165">
        <f t="shared" si="4"/>
        <v>5.64</v>
      </c>
      <c r="AB39" s="165">
        <f t="shared" si="5"/>
        <v>1548.3737443369741</v>
      </c>
      <c r="AC39" s="165">
        <f t="shared" si="6"/>
        <v>107.64625566302584</v>
      </c>
      <c r="AE39" s="180"/>
      <c r="AF39" s="180"/>
      <c r="AG39" s="181"/>
      <c r="AH39" s="182"/>
      <c r="AI39" s="144"/>
    </row>
    <row r="40" spans="1:35" ht="15.5" x14ac:dyDescent="0.35">
      <c r="A40" s="254" t="s">
        <v>44</v>
      </c>
      <c r="B40" s="7" t="s">
        <v>15</v>
      </c>
      <c r="C40" s="11">
        <v>23</v>
      </c>
      <c r="D40" s="11">
        <v>25</v>
      </c>
      <c r="E40" s="4">
        <v>27</v>
      </c>
      <c r="F40" s="4">
        <v>27</v>
      </c>
      <c r="G40" s="4">
        <v>30</v>
      </c>
      <c r="H40" s="4">
        <v>25</v>
      </c>
      <c r="I40" s="4">
        <v>27</v>
      </c>
      <c r="J40" s="46">
        <f t="shared" si="0"/>
        <v>184</v>
      </c>
      <c r="K40" s="4">
        <v>15</v>
      </c>
      <c r="L40" s="21">
        <v>22</v>
      </c>
      <c r="M40" s="21">
        <v>23</v>
      </c>
      <c r="N40" s="21">
        <v>20</v>
      </c>
      <c r="O40" s="21">
        <v>20</v>
      </c>
      <c r="P40" s="48">
        <f t="shared" si="1"/>
        <v>100</v>
      </c>
      <c r="Q40" s="54">
        <f t="shared" si="2"/>
        <v>284</v>
      </c>
      <c r="S40" s="36"/>
      <c r="T40" s="163">
        <v>31</v>
      </c>
      <c r="U40" s="164" t="s">
        <v>122</v>
      </c>
      <c r="V40" s="165">
        <v>4.9000000000000004</v>
      </c>
      <c r="W40" s="165">
        <v>2504.64</v>
      </c>
      <c r="X40" s="165">
        <v>3756.46</v>
      </c>
      <c r="Y40" s="165">
        <f t="shared" si="3"/>
        <v>1.4998003705123293</v>
      </c>
      <c r="Z40" s="165">
        <v>40104.300000000003</v>
      </c>
      <c r="AA40" s="165">
        <f t="shared" si="4"/>
        <v>5.88</v>
      </c>
      <c r="AB40" s="165">
        <f t="shared" si="5"/>
        <v>3536.7285071492915</v>
      </c>
      <c r="AC40" s="165">
        <f t="shared" si="6"/>
        <v>219.73149285070849</v>
      </c>
      <c r="AE40" s="180"/>
      <c r="AF40" s="180"/>
      <c r="AG40" s="181"/>
      <c r="AH40" s="182"/>
      <c r="AI40" s="144"/>
    </row>
    <row r="41" spans="1:35" ht="15.5" x14ac:dyDescent="0.35">
      <c r="A41" s="255"/>
      <c r="B41" s="8" t="s">
        <v>16</v>
      </c>
      <c r="C41" s="12">
        <v>41.78</v>
      </c>
      <c r="D41" s="12">
        <v>59.22</v>
      </c>
      <c r="E41" s="5">
        <v>107.08</v>
      </c>
      <c r="F41" s="5">
        <v>41.8</v>
      </c>
      <c r="G41" s="5">
        <v>51.37</v>
      </c>
      <c r="H41" s="5">
        <v>56.19</v>
      </c>
      <c r="I41" s="5">
        <v>76</v>
      </c>
      <c r="J41" s="46">
        <f t="shared" si="0"/>
        <v>433.44</v>
      </c>
      <c r="K41" s="5">
        <v>43.99</v>
      </c>
      <c r="L41" s="24">
        <v>90.56</v>
      </c>
      <c r="M41" s="22">
        <v>96.12</v>
      </c>
      <c r="N41" s="22">
        <v>92.54</v>
      </c>
      <c r="O41" s="22">
        <v>106</v>
      </c>
      <c r="P41" s="48">
        <f t="shared" si="1"/>
        <v>429.21000000000004</v>
      </c>
      <c r="Q41" s="168">
        <f t="shared" si="2"/>
        <v>862.65000000000009</v>
      </c>
      <c r="R41" s="169" t="s">
        <v>90</v>
      </c>
      <c r="S41" s="36">
        <v>1293.8</v>
      </c>
      <c r="T41" s="164">
        <v>32</v>
      </c>
      <c r="U41" s="164" t="s">
        <v>123</v>
      </c>
      <c r="V41" s="165">
        <v>4.4000000000000004</v>
      </c>
      <c r="W41" s="165">
        <v>1226.6099999999999</v>
      </c>
      <c r="X41" s="165">
        <v>1839.67</v>
      </c>
      <c r="Y41" s="165">
        <f t="shared" si="3"/>
        <v>1.4998002625121272</v>
      </c>
      <c r="Z41" s="165">
        <v>24146.400000000001</v>
      </c>
      <c r="AA41" s="165">
        <f t="shared" si="4"/>
        <v>5.28</v>
      </c>
      <c r="AB41" s="165">
        <f t="shared" si="5"/>
        <v>1912.1402287005656</v>
      </c>
      <c r="AC41" s="165">
        <f t="shared" si="6"/>
        <v>-72.470228700565485</v>
      </c>
      <c r="AE41" s="180"/>
      <c r="AF41" s="180"/>
      <c r="AG41" s="181"/>
      <c r="AH41" s="182"/>
      <c r="AI41" s="144"/>
    </row>
    <row r="42" spans="1:35" ht="16" thickBot="1" x14ac:dyDescent="0.4">
      <c r="A42" s="256"/>
      <c r="B42" s="10" t="s">
        <v>17</v>
      </c>
      <c r="C42" s="35">
        <v>551.9</v>
      </c>
      <c r="D42" s="35">
        <v>1048.9000000000001</v>
      </c>
      <c r="E42" s="6">
        <v>1740.2</v>
      </c>
      <c r="F42" s="6">
        <v>611.29999999999995</v>
      </c>
      <c r="G42" s="6">
        <v>853.7</v>
      </c>
      <c r="H42" s="6">
        <v>782.8</v>
      </c>
      <c r="I42" s="6">
        <v>1400</v>
      </c>
      <c r="J42" s="46">
        <f t="shared" si="0"/>
        <v>6988.8</v>
      </c>
      <c r="K42" s="6">
        <v>1053.4000000000001</v>
      </c>
      <c r="L42" s="23">
        <v>1518.1</v>
      </c>
      <c r="M42" s="23">
        <v>1730</v>
      </c>
      <c r="N42" s="23">
        <v>1650</v>
      </c>
      <c r="O42" s="23">
        <v>1817</v>
      </c>
      <c r="P42" s="67">
        <f t="shared" si="1"/>
        <v>7768.5</v>
      </c>
      <c r="Q42" s="171">
        <f t="shared" si="2"/>
        <v>14757.3</v>
      </c>
      <c r="R42" s="172" t="s">
        <v>89</v>
      </c>
      <c r="S42" s="36"/>
      <c r="T42" s="163">
        <v>33</v>
      </c>
      <c r="U42" s="164" t="s">
        <v>124</v>
      </c>
      <c r="V42" s="165">
        <v>4.4000000000000004</v>
      </c>
      <c r="W42" s="165">
        <v>653</v>
      </c>
      <c r="X42" s="165">
        <v>979.37</v>
      </c>
      <c r="Y42" s="165">
        <f t="shared" si="3"/>
        <v>1.499800918836141</v>
      </c>
      <c r="Z42" s="165">
        <v>14878</v>
      </c>
      <c r="AA42" s="165">
        <f t="shared" si="4"/>
        <v>5.28</v>
      </c>
      <c r="AB42" s="165">
        <f t="shared" si="5"/>
        <v>1178.1812101194489</v>
      </c>
      <c r="AC42" s="165">
        <f t="shared" si="6"/>
        <v>-198.8112101194489</v>
      </c>
      <c r="AE42" s="180"/>
      <c r="AF42" s="180"/>
      <c r="AG42" s="181"/>
      <c r="AH42" s="182"/>
      <c r="AI42" s="144"/>
    </row>
    <row r="43" spans="1:35" ht="15.5" x14ac:dyDescent="0.35">
      <c r="A43" s="254" t="s">
        <v>26</v>
      </c>
      <c r="B43" s="7" t="s">
        <v>15</v>
      </c>
      <c r="C43" s="4">
        <v>10</v>
      </c>
      <c r="D43" s="4">
        <v>7</v>
      </c>
      <c r="E43" s="4">
        <v>10</v>
      </c>
      <c r="F43" s="4">
        <v>6</v>
      </c>
      <c r="G43" s="4">
        <v>3</v>
      </c>
      <c r="H43" s="4">
        <v>5</v>
      </c>
      <c r="I43" s="4">
        <v>6</v>
      </c>
      <c r="J43" s="46">
        <f t="shared" si="0"/>
        <v>47</v>
      </c>
      <c r="K43" s="4">
        <v>7</v>
      </c>
      <c r="L43" s="4">
        <v>8</v>
      </c>
      <c r="M43" s="4">
        <v>11</v>
      </c>
      <c r="N43" s="4">
        <v>13</v>
      </c>
      <c r="O43" s="4">
        <v>1</v>
      </c>
      <c r="P43" s="48">
        <f t="shared" si="1"/>
        <v>40</v>
      </c>
      <c r="Q43" s="54">
        <f t="shared" si="2"/>
        <v>87</v>
      </c>
      <c r="S43" s="36"/>
      <c r="T43" s="163">
        <v>34</v>
      </c>
      <c r="U43" s="164" t="s">
        <v>125</v>
      </c>
      <c r="V43" s="165">
        <v>4.4000000000000004</v>
      </c>
      <c r="W43" s="165">
        <v>738.95</v>
      </c>
      <c r="X43" s="165">
        <v>1108.28</v>
      </c>
      <c r="Y43" s="165">
        <f t="shared" si="3"/>
        <v>1.4998037756275795</v>
      </c>
      <c r="Z43" s="165">
        <v>14633</v>
      </c>
      <c r="AA43" s="165">
        <f t="shared" si="4"/>
        <v>5.28</v>
      </c>
      <c r="AB43" s="165">
        <f t="shared" si="5"/>
        <v>1158.7819926544421</v>
      </c>
      <c r="AC43" s="165">
        <f t="shared" si="6"/>
        <v>-50.50199265444212</v>
      </c>
      <c r="AE43" s="180"/>
      <c r="AF43" s="180"/>
      <c r="AG43" s="181"/>
      <c r="AH43" s="182"/>
      <c r="AI43" s="144"/>
    </row>
    <row r="44" spans="1:35" ht="15.5" x14ac:dyDescent="0.35">
      <c r="A44" s="255"/>
      <c r="B44" s="8" t="s">
        <v>16</v>
      </c>
      <c r="C44" s="5">
        <v>8</v>
      </c>
      <c r="D44" s="5">
        <v>46</v>
      </c>
      <c r="E44" s="5">
        <v>33</v>
      </c>
      <c r="F44" s="5">
        <v>9.5</v>
      </c>
      <c r="G44" s="5">
        <v>9.5</v>
      </c>
      <c r="H44" s="5">
        <v>25</v>
      </c>
      <c r="I44" s="5">
        <v>8.5</v>
      </c>
      <c r="J44" s="46">
        <f t="shared" si="0"/>
        <v>139.5</v>
      </c>
      <c r="K44" s="5">
        <v>8</v>
      </c>
      <c r="L44" s="5">
        <v>30</v>
      </c>
      <c r="M44" s="5">
        <v>77</v>
      </c>
      <c r="N44" s="5">
        <v>35</v>
      </c>
      <c r="O44" s="5">
        <v>0</v>
      </c>
      <c r="P44" s="48">
        <f t="shared" si="1"/>
        <v>150</v>
      </c>
      <c r="Q44" s="168">
        <f t="shared" si="2"/>
        <v>289.5</v>
      </c>
      <c r="R44" s="169" t="s">
        <v>90</v>
      </c>
      <c r="S44" s="36">
        <v>452.58</v>
      </c>
      <c r="T44" s="163">
        <v>35</v>
      </c>
      <c r="U44" s="164" t="s">
        <v>126</v>
      </c>
      <c r="V44" s="165">
        <v>4.7</v>
      </c>
      <c r="W44" s="165">
        <v>447.71</v>
      </c>
      <c r="X44" s="165">
        <v>699.91</v>
      </c>
      <c r="Y44" s="165">
        <f t="shared" si="3"/>
        <v>1.5633110718992205</v>
      </c>
      <c r="Z44" s="165">
        <v>7973</v>
      </c>
      <c r="AA44" s="165">
        <f t="shared" si="4"/>
        <v>5.64</v>
      </c>
      <c r="AB44" s="165">
        <f t="shared" si="5"/>
        <v>702.98534554064008</v>
      </c>
      <c r="AC44" s="165">
        <f t="shared" si="6"/>
        <v>-3.0753455406401145</v>
      </c>
      <c r="AE44" s="180"/>
      <c r="AF44" s="180"/>
      <c r="AG44" s="181"/>
      <c r="AH44" s="182"/>
      <c r="AI44" s="144"/>
    </row>
    <row r="45" spans="1:35" ht="16" thickBot="1" x14ac:dyDescent="0.4">
      <c r="A45" s="256"/>
      <c r="B45" s="10" t="s">
        <v>17</v>
      </c>
      <c r="C45" s="6">
        <v>102</v>
      </c>
      <c r="D45" s="6">
        <v>540</v>
      </c>
      <c r="E45" s="6">
        <v>421</v>
      </c>
      <c r="F45" s="6">
        <v>120</v>
      </c>
      <c r="G45" s="6">
        <v>119</v>
      </c>
      <c r="H45" s="6">
        <v>312</v>
      </c>
      <c r="I45" s="6">
        <v>107</v>
      </c>
      <c r="J45" s="46">
        <f t="shared" si="0"/>
        <v>1721</v>
      </c>
      <c r="K45" s="6">
        <v>126</v>
      </c>
      <c r="L45" s="6">
        <v>355</v>
      </c>
      <c r="M45" s="6">
        <v>904</v>
      </c>
      <c r="N45" s="6">
        <v>420</v>
      </c>
      <c r="O45" s="6">
        <v>6</v>
      </c>
      <c r="P45" s="67">
        <f t="shared" si="1"/>
        <v>1811</v>
      </c>
      <c r="Q45" s="171">
        <f t="shared" si="2"/>
        <v>3532</v>
      </c>
      <c r="R45" s="172" t="s">
        <v>89</v>
      </c>
      <c r="S45" s="36"/>
      <c r="T45" s="164">
        <v>36</v>
      </c>
      <c r="U45" s="164" t="s">
        <v>127</v>
      </c>
      <c r="V45" s="165">
        <v>8.6</v>
      </c>
      <c r="W45" s="165">
        <v>3722.22</v>
      </c>
      <c r="X45" s="165">
        <v>5818.95</v>
      </c>
      <c r="Y45" s="165">
        <f t="shared" si="3"/>
        <v>1.56330093331399</v>
      </c>
      <c r="Z45" s="165">
        <v>46814.1</v>
      </c>
      <c r="AA45" s="165">
        <f t="shared" si="4"/>
        <v>10.319999999999999</v>
      </c>
      <c r="AB45" s="165">
        <f t="shared" si="5"/>
        <v>7552.6431061366584</v>
      </c>
      <c r="AC45" s="165">
        <f t="shared" si="6"/>
        <v>-1733.6931061366586</v>
      </c>
      <c r="AE45" s="258"/>
      <c r="AF45" s="258"/>
      <c r="AG45" s="181"/>
      <c r="AH45" s="182"/>
      <c r="AI45" s="144"/>
    </row>
    <row r="46" spans="1:35" ht="15.5" x14ac:dyDescent="0.35">
      <c r="A46" s="257" t="s">
        <v>27</v>
      </c>
      <c r="B46" s="3" t="s">
        <v>15</v>
      </c>
      <c r="C46" s="4">
        <v>0</v>
      </c>
      <c r="D46" s="4">
        <v>5</v>
      </c>
      <c r="E46" s="4">
        <v>1</v>
      </c>
      <c r="F46" s="4">
        <v>1</v>
      </c>
      <c r="G46" s="4">
        <v>5</v>
      </c>
      <c r="H46" s="4">
        <v>0</v>
      </c>
      <c r="I46" s="4">
        <v>5</v>
      </c>
      <c r="J46" s="46">
        <f t="shared" si="0"/>
        <v>17</v>
      </c>
      <c r="K46" s="4">
        <v>3</v>
      </c>
      <c r="L46" s="4">
        <v>3</v>
      </c>
      <c r="M46" s="4">
        <v>3</v>
      </c>
      <c r="N46" s="4">
        <v>3</v>
      </c>
      <c r="O46" s="4">
        <v>5</v>
      </c>
      <c r="P46" s="48">
        <f t="shared" si="1"/>
        <v>17</v>
      </c>
      <c r="Q46" s="54">
        <f t="shared" si="2"/>
        <v>34</v>
      </c>
      <c r="S46" s="36"/>
      <c r="T46" s="163">
        <v>37</v>
      </c>
      <c r="U46" s="164" t="s">
        <v>128</v>
      </c>
      <c r="V46" s="165">
        <v>4.9000000000000004</v>
      </c>
      <c r="W46" s="165">
        <v>1603.03</v>
      </c>
      <c r="X46" s="165">
        <v>2404.2199999999998</v>
      </c>
      <c r="Y46" s="165">
        <f t="shared" si="3"/>
        <v>1.4997972589408806</v>
      </c>
      <c r="Z46" s="165">
        <v>27351</v>
      </c>
      <c r="AA46" s="165">
        <f t="shared" si="4"/>
        <v>5.88</v>
      </c>
      <c r="AB46" s="165">
        <f t="shared" si="5"/>
        <v>2412.0321439623713</v>
      </c>
      <c r="AC46" s="165">
        <f t="shared" si="6"/>
        <v>-7.812143962371465</v>
      </c>
      <c r="AE46" s="180"/>
      <c r="AF46" s="180"/>
      <c r="AG46" s="181"/>
      <c r="AH46" s="182"/>
      <c r="AI46" s="144"/>
    </row>
    <row r="47" spans="1:35" ht="15.5" x14ac:dyDescent="0.35">
      <c r="A47" s="194"/>
      <c r="B47" s="5" t="s">
        <v>16</v>
      </c>
      <c r="C47" s="5">
        <v>0</v>
      </c>
      <c r="D47" s="5">
        <v>87</v>
      </c>
      <c r="E47" s="5">
        <v>25</v>
      </c>
      <c r="F47" s="5">
        <v>25</v>
      </c>
      <c r="G47" s="5">
        <v>135</v>
      </c>
      <c r="H47" s="5">
        <v>0</v>
      </c>
      <c r="I47" s="5">
        <v>98.96</v>
      </c>
      <c r="J47" s="46">
        <f t="shared" si="0"/>
        <v>370.96</v>
      </c>
      <c r="K47" s="5">
        <v>10</v>
      </c>
      <c r="L47" s="5">
        <v>60</v>
      </c>
      <c r="M47" s="5">
        <v>3</v>
      </c>
      <c r="N47" s="5">
        <v>14.5</v>
      </c>
      <c r="O47" s="5">
        <v>85.5</v>
      </c>
      <c r="P47" s="48">
        <f t="shared" si="1"/>
        <v>173</v>
      </c>
      <c r="Q47" s="168">
        <f t="shared" si="2"/>
        <v>543.96</v>
      </c>
      <c r="R47" s="169" t="s">
        <v>90</v>
      </c>
      <c r="S47" s="36">
        <v>815.83</v>
      </c>
      <c r="T47" s="163">
        <v>38</v>
      </c>
      <c r="U47" s="164" t="s">
        <v>129</v>
      </c>
      <c r="V47" s="165">
        <v>7.2</v>
      </c>
      <c r="W47" s="165">
        <v>883.49</v>
      </c>
      <c r="X47" s="165">
        <v>1325.06</v>
      </c>
      <c r="Y47" s="165">
        <f t="shared" si="3"/>
        <v>1.4998019219232814</v>
      </c>
      <c r="Z47" s="165">
        <v>11465</v>
      </c>
      <c r="AA47" s="165">
        <f t="shared" si="4"/>
        <v>8.64</v>
      </c>
      <c r="AB47" s="165">
        <f t="shared" si="5"/>
        <v>1485.6677886110765</v>
      </c>
      <c r="AC47" s="165">
        <f t="shared" si="6"/>
        <v>-160.60778861107656</v>
      </c>
      <c r="AE47" s="181"/>
      <c r="AF47" s="181"/>
      <c r="AG47" s="181"/>
      <c r="AH47" s="182"/>
      <c r="AI47" s="144"/>
    </row>
    <row r="48" spans="1:35" ht="16" thickBot="1" x14ac:dyDescent="0.4">
      <c r="A48" s="195"/>
      <c r="B48" s="6" t="s">
        <v>17</v>
      </c>
      <c r="C48" s="6">
        <v>0</v>
      </c>
      <c r="D48" s="6">
        <v>824</v>
      </c>
      <c r="E48" s="6">
        <v>251</v>
      </c>
      <c r="F48" s="6">
        <v>252</v>
      </c>
      <c r="G48" s="6">
        <v>1189</v>
      </c>
      <c r="H48" s="6">
        <v>0</v>
      </c>
      <c r="I48" s="6">
        <v>1081</v>
      </c>
      <c r="J48" s="46">
        <f t="shared" si="0"/>
        <v>3597</v>
      </c>
      <c r="K48" s="6">
        <v>492</v>
      </c>
      <c r="L48" s="6">
        <v>546</v>
      </c>
      <c r="M48" s="6">
        <v>22</v>
      </c>
      <c r="N48" s="6">
        <v>133</v>
      </c>
      <c r="O48" s="6">
        <v>778</v>
      </c>
      <c r="P48" s="67">
        <f t="shared" si="1"/>
        <v>1971</v>
      </c>
      <c r="Q48" s="171">
        <f t="shared" si="2"/>
        <v>5568</v>
      </c>
      <c r="R48" s="172" t="s">
        <v>89</v>
      </c>
      <c r="S48" s="36"/>
      <c r="T48" s="163">
        <v>39</v>
      </c>
      <c r="U48" s="164" t="s">
        <v>130</v>
      </c>
      <c r="V48" s="165">
        <v>6.2</v>
      </c>
      <c r="W48" s="165">
        <v>1792.63</v>
      </c>
      <c r="X48" s="165">
        <v>2688.59</v>
      </c>
      <c r="Y48" s="165">
        <f t="shared" si="3"/>
        <v>1.4998019669424254</v>
      </c>
      <c r="Z48" s="165">
        <v>27467.7</v>
      </c>
      <c r="AA48" s="165">
        <f t="shared" si="4"/>
        <v>7.4399999999999995</v>
      </c>
      <c r="AB48" s="165">
        <f t="shared" si="5"/>
        <v>3064.9906202614034</v>
      </c>
      <c r="AC48" s="165">
        <f t="shared" si="6"/>
        <v>-376.40062026140322</v>
      </c>
      <c r="AE48" s="181"/>
      <c r="AF48" s="181"/>
      <c r="AG48" s="181"/>
      <c r="AH48" s="182"/>
      <c r="AI48" s="182"/>
    </row>
    <row r="49" spans="1:35" ht="15.5" x14ac:dyDescent="0.35">
      <c r="A49" s="251" t="s">
        <v>28</v>
      </c>
      <c r="B49" s="3" t="s">
        <v>15</v>
      </c>
      <c r="C49" s="4">
        <v>0</v>
      </c>
      <c r="D49" s="4">
        <v>0</v>
      </c>
      <c r="E49" s="4">
        <v>2</v>
      </c>
      <c r="F49" s="4">
        <v>11</v>
      </c>
      <c r="G49" s="4">
        <v>9</v>
      </c>
      <c r="H49" s="4">
        <v>4</v>
      </c>
      <c r="I49" s="4">
        <v>9</v>
      </c>
      <c r="J49" s="46">
        <f t="shared" si="0"/>
        <v>35</v>
      </c>
      <c r="K49" s="4">
        <v>3</v>
      </c>
      <c r="L49" s="4">
        <v>6</v>
      </c>
      <c r="M49" s="4">
        <v>2</v>
      </c>
      <c r="N49" s="4">
        <v>0</v>
      </c>
      <c r="O49" s="4">
        <v>0</v>
      </c>
      <c r="P49" s="48">
        <f t="shared" si="1"/>
        <v>11</v>
      </c>
      <c r="Q49" s="54">
        <f t="shared" si="2"/>
        <v>46</v>
      </c>
      <c r="S49" s="36"/>
      <c r="T49" s="164">
        <v>40</v>
      </c>
      <c r="U49" s="164" t="s">
        <v>131</v>
      </c>
      <c r="V49" s="165">
        <v>5.7</v>
      </c>
      <c r="W49" s="165">
        <v>1172.4000000000001</v>
      </c>
      <c r="X49" s="165">
        <v>1832.81</v>
      </c>
      <c r="Y49" s="165">
        <f t="shared" si="3"/>
        <v>1.5632975093824633</v>
      </c>
      <c r="Z49" s="165">
        <v>21748.5</v>
      </c>
      <c r="AA49" s="165">
        <f t="shared" si="4"/>
        <v>6.84</v>
      </c>
      <c r="AB49" s="165">
        <f t="shared" si="5"/>
        <v>2325.5573103838278</v>
      </c>
      <c r="AC49" s="165">
        <f t="shared" si="6"/>
        <v>-492.74731038382788</v>
      </c>
      <c r="AE49" s="180"/>
      <c r="AF49" s="180"/>
      <c r="AG49" s="181"/>
      <c r="AH49" s="182"/>
      <c r="AI49" s="182"/>
    </row>
    <row r="50" spans="1:35" ht="15.5" x14ac:dyDescent="0.35">
      <c r="A50" s="252"/>
      <c r="B50" s="5" t="s">
        <v>16</v>
      </c>
      <c r="C50" s="5">
        <v>0</v>
      </c>
      <c r="D50" s="5">
        <v>0</v>
      </c>
      <c r="E50" s="5">
        <v>8.2100000000000009</v>
      </c>
      <c r="F50" s="5">
        <v>246</v>
      </c>
      <c r="G50" s="5">
        <v>299</v>
      </c>
      <c r="H50" s="5">
        <v>135.01</v>
      </c>
      <c r="I50" s="5">
        <v>275</v>
      </c>
      <c r="J50" s="46">
        <f t="shared" si="0"/>
        <v>963.22</v>
      </c>
      <c r="K50" s="5">
        <v>72</v>
      </c>
      <c r="L50" s="5">
        <v>203</v>
      </c>
      <c r="M50" s="5">
        <v>169</v>
      </c>
      <c r="N50" s="5">
        <v>0</v>
      </c>
      <c r="O50" s="5">
        <v>0</v>
      </c>
      <c r="P50" s="48">
        <f t="shared" si="1"/>
        <v>444</v>
      </c>
      <c r="Q50" s="168">
        <f t="shared" si="2"/>
        <v>1407.22</v>
      </c>
      <c r="R50" s="169" t="s">
        <v>90</v>
      </c>
      <c r="S50" s="36">
        <v>2110.5500000000002</v>
      </c>
      <c r="T50" s="163">
        <v>41</v>
      </c>
      <c r="U50" s="164" t="s">
        <v>132</v>
      </c>
      <c r="V50" s="165">
        <v>4.4000000000000004</v>
      </c>
      <c r="W50" s="165">
        <v>247.06</v>
      </c>
      <c r="X50" s="165">
        <v>370.54</v>
      </c>
      <c r="Y50" s="165">
        <f t="shared" si="3"/>
        <v>1.4997976200113334</v>
      </c>
      <c r="Z50" s="165">
        <v>4016.2</v>
      </c>
      <c r="AA50" s="165">
        <f t="shared" si="4"/>
        <v>5.28</v>
      </c>
      <c r="AB50" s="165">
        <f t="shared" si="5"/>
        <v>318.04012423864651</v>
      </c>
      <c r="AC50" s="165">
        <f t="shared" si="6"/>
        <v>52.499875761353508</v>
      </c>
      <c r="AE50" s="258"/>
      <c r="AF50" s="258"/>
      <c r="AG50" s="183"/>
      <c r="AH50" s="182"/>
      <c r="AI50" s="182"/>
    </row>
    <row r="51" spans="1:35" ht="16" thickBot="1" x14ac:dyDescent="0.4">
      <c r="A51" s="253"/>
      <c r="B51" s="6" t="s">
        <v>17</v>
      </c>
      <c r="C51" s="6">
        <v>0</v>
      </c>
      <c r="D51" s="6">
        <v>0</v>
      </c>
      <c r="E51" s="6">
        <v>39</v>
      </c>
      <c r="F51" s="6">
        <v>1172</v>
      </c>
      <c r="G51" s="6">
        <v>1423</v>
      </c>
      <c r="H51" s="6">
        <v>633</v>
      </c>
      <c r="I51" s="6">
        <v>1311</v>
      </c>
      <c r="J51" s="46">
        <f t="shared" si="0"/>
        <v>4578</v>
      </c>
      <c r="K51" s="6">
        <v>344</v>
      </c>
      <c r="L51" s="6">
        <v>924</v>
      </c>
      <c r="M51" s="6">
        <v>735</v>
      </c>
      <c r="N51" s="6">
        <v>0</v>
      </c>
      <c r="O51" s="6">
        <v>0</v>
      </c>
      <c r="P51" s="67">
        <f t="shared" si="1"/>
        <v>2003</v>
      </c>
      <c r="Q51" s="171">
        <f t="shared" si="2"/>
        <v>6581</v>
      </c>
      <c r="R51" s="172" t="s">
        <v>89</v>
      </c>
      <c r="S51" s="36"/>
      <c r="T51" s="163">
        <v>42</v>
      </c>
      <c r="U51" s="164" t="s">
        <v>133</v>
      </c>
      <c r="V51" s="165">
        <v>8.8000000000000007</v>
      </c>
      <c r="W51" s="165">
        <v>677.79</v>
      </c>
      <c r="X51" s="165">
        <v>1016.55</v>
      </c>
      <c r="Y51" s="165">
        <f t="shared" si="3"/>
        <v>1.4998008232638429</v>
      </c>
      <c r="Z51" s="165">
        <v>7972</v>
      </c>
      <c r="AA51" s="165">
        <f t="shared" si="4"/>
        <v>10.56</v>
      </c>
      <c r="AB51" s="165">
        <f t="shared" si="5"/>
        <v>1262.597124419068</v>
      </c>
      <c r="AC51" s="165">
        <f t="shared" si="6"/>
        <v>-246.04712441906804</v>
      </c>
      <c r="AE51" s="180"/>
      <c r="AF51" s="180"/>
      <c r="AG51" s="181"/>
      <c r="AH51" s="182"/>
      <c r="AI51" s="182"/>
    </row>
    <row r="52" spans="1:35" ht="15" customHeight="1" x14ac:dyDescent="0.35">
      <c r="A52" s="236" t="s">
        <v>41</v>
      </c>
      <c r="B52" s="19" t="s">
        <v>15</v>
      </c>
      <c r="C52" s="14">
        <v>29</v>
      </c>
      <c r="D52" s="14">
        <v>24</v>
      </c>
      <c r="E52" s="14">
        <v>29</v>
      </c>
      <c r="F52" s="14">
        <v>25</v>
      </c>
      <c r="G52" s="14">
        <v>21</v>
      </c>
      <c r="H52" s="14">
        <v>17</v>
      </c>
      <c r="I52" s="14">
        <v>19</v>
      </c>
      <c r="J52" s="46">
        <f t="shared" si="0"/>
        <v>164</v>
      </c>
      <c r="K52" s="14">
        <v>18</v>
      </c>
      <c r="L52" s="14">
        <v>16</v>
      </c>
      <c r="M52" s="14">
        <v>20</v>
      </c>
      <c r="N52" s="14">
        <v>18</v>
      </c>
      <c r="O52" s="14">
        <v>15</v>
      </c>
      <c r="P52" s="48">
        <f t="shared" si="1"/>
        <v>87</v>
      </c>
      <c r="Q52" s="54">
        <f t="shared" si="2"/>
        <v>251</v>
      </c>
      <c r="S52" s="74"/>
      <c r="T52" s="163">
        <v>43</v>
      </c>
      <c r="U52" s="164" t="s">
        <v>134</v>
      </c>
      <c r="V52" s="165">
        <v>5.9</v>
      </c>
      <c r="W52" s="165">
        <v>2558.77</v>
      </c>
      <c r="X52" s="165">
        <v>3837.64</v>
      </c>
      <c r="Y52" s="165">
        <f t="shared" si="3"/>
        <v>1.4997987314217378</v>
      </c>
      <c r="Z52" s="165">
        <v>35276.699999999997</v>
      </c>
      <c r="AA52" s="165">
        <f t="shared" si="4"/>
        <v>7.08</v>
      </c>
      <c r="AB52" s="165">
        <f t="shared" si="5"/>
        <v>3745.8828535391613</v>
      </c>
      <c r="AC52" s="165">
        <f t="shared" si="6"/>
        <v>91.757146460838612</v>
      </c>
    </row>
    <row r="53" spans="1:35" x14ac:dyDescent="0.35">
      <c r="A53" s="234"/>
      <c r="B53" s="16" t="s">
        <v>16</v>
      </c>
      <c r="C53" s="16">
        <v>444.36</v>
      </c>
      <c r="D53" s="16">
        <v>299.04000000000002</v>
      </c>
      <c r="E53" s="16">
        <v>366.46</v>
      </c>
      <c r="F53" s="16">
        <v>340.09</v>
      </c>
      <c r="G53" s="16">
        <v>362.85</v>
      </c>
      <c r="H53" s="16">
        <v>318.94</v>
      </c>
      <c r="I53" s="16">
        <v>322.67</v>
      </c>
      <c r="J53" s="46">
        <f t="shared" si="0"/>
        <v>2454.4100000000003</v>
      </c>
      <c r="K53" s="16">
        <v>323.29000000000002</v>
      </c>
      <c r="L53" s="16">
        <v>267.7</v>
      </c>
      <c r="M53" s="16">
        <v>398.5</v>
      </c>
      <c r="N53" s="16">
        <v>370.29</v>
      </c>
      <c r="O53" s="16">
        <v>337.03</v>
      </c>
      <c r="P53" s="48">
        <f t="shared" si="1"/>
        <v>1696.81</v>
      </c>
      <c r="Q53" s="168">
        <f t="shared" si="2"/>
        <v>4151.22</v>
      </c>
      <c r="R53" s="169" t="s">
        <v>90</v>
      </c>
      <c r="S53" s="36">
        <v>6489.6</v>
      </c>
      <c r="T53" s="164">
        <v>44</v>
      </c>
      <c r="U53" s="164" t="s">
        <v>135</v>
      </c>
      <c r="V53" s="165">
        <v>4.0999999999999996</v>
      </c>
      <c r="W53" s="165">
        <v>1509.19</v>
      </c>
      <c r="X53" s="165">
        <v>2263.48</v>
      </c>
      <c r="Y53" s="165">
        <f t="shared" si="3"/>
        <v>1.4997979048363692</v>
      </c>
      <c r="Z53" s="165">
        <v>27550.7</v>
      </c>
      <c r="AA53" s="165">
        <f t="shared" si="4"/>
        <v>4.919999999999999</v>
      </c>
      <c r="AB53" s="165">
        <f t="shared" si="5"/>
        <v>2032.9677211293474</v>
      </c>
      <c r="AC53" s="165">
        <f t="shared" si="6"/>
        <v>230.51227887065261</v>
      </c>
    </row>
    <row r="54" spans="1:35" ht="15" thickBot="1" x14ac:dyDescent="0.4">
      <c r="A54" s="235"/>
      <c r="B54" s="18" t="s">
        <v>17</v>
      </c>
      <c r="C54" s="18">
        <v>5766.2</v>
      </c>
      <c r="D54" s="18">
        <v>3876.8</v>
      </c>
      <c r="E54" s="18">
        <v>5202.8</v>
      </c>
      <c r="F54" s="18">
        <v>4232.7</v>
      </c>
      <c r="G54" s="18">
        <v>5201.6000000000004</v>
      </c>
      <c r="H54" s="18">
        <v>4072</v>
      </c>
      <c r="I54" s="18">
        <v>4725</v>
      </c>
      <c r="J54" s="46">
        <f t="shared" si="0"/>
        <v>33077.1</v>
      </c>
      <c r="K54" s="18">
        <v>4446</v>
      </c>
      <c r="L54" s="18">
        <v>3863</v>
      </c>
      <c r="M54" s="18">
        <v>5292</v>
      </c>
      <c r="N54" s="18">
        <v>4915</v>
      </c>
      <c r="O54" s="18">
        <v>4587</v>
      </c>
      <c r="P54" s="67">
        <f t="shared" si="1"/>
        <v>23103</v>
      </c>
      <c r="Q54" s="171">
        <f t="shared" si="2"/>
        <v>56180.1</v>
      </c>
      <c r="R54" s="172" t="s">
        <v>89</v>
      </c>
      <c r="S54" s="36"/>
      <c r="T54" s="163">
        <v>45</v>
      </c>
      <c r="U54" s="164" t="s">
        <v>136</v>
      </c>
      <c r="V54" s="165">
        <v>3.8</v>
      </c>
      <c r="W54" s="165">
        <v>650.35</v>
      </c>
      <c r="X54" s="165">
        <v>975.39</v>
      </c>
      <c r="Y54" s="165">
        <f t="shared" si="3"/>
        <v>1.4997924194664412</v>
      </c>
      <c r="Z54" s="165">
        <v>13253</v>
      </c>
      <c r="AA54" s="165">
        <f t="shared" si="4"/>
        <v>4.5599999999999996</v>
      </c>
      <c r="AB54" s="165">
        <f t="shared" si="5"/>
        <v>906.37975144460665</v>
      </c>
      <c r="AC54" s="165">
        <f t="shared" si="6"/>
        <v>69.010248555393332</v>
      </c>
    </row>
    <row r="55" spans="1:35" x14ac:dyDescent="0.35">
      <c r="A55" s="236" t="s">
        <v>36</v>
      </c>
      <c r="B55" s="14" t="s">
        <v>15</v>
      </c>
      <c r="C55" s="14">
        <v>5</v>
      </c>
      <c r="D55" s="14">
        <v>2</v>
      </c>
      <c r="E55" s="14">
        <v>13</v>
      </c>
      <c r="F55" s="14">
        <v>11</v>
      </c>
      <c r="G55" s="14">
        <v>11</v>
      </c>
      <c r="H55" s="14">
        <v>14</v>
      </c>
      <c r="I55" s="14">
        <v>12</v>
      </c>
      <c r="J55" s="46">
        <f t="shared" si="0"/>
        <v>68</v>
      </c>
      <c r="K55" s="14">
        <v>7</v>
      </c>
      <c r="L55" s="14">
        <v>8</v>
      </c>
      <c r="M55" s="14">
        <v>8</v>
      </c>
      <c r="N55" s="14">
        <v>6</v>
      </c>
      <c r="O55" s="14">
        <v>4</v>
      </c>
      <c r="P55" s="48">
        <f t="shared" si="1"/>
        <v>33</v>
      </c>
      <c r="Q55" s="54">
        <f t="shared" si="2"/>
        <v>101</v>
      </c>
      <c r="S55" s="36"/>
      <c r="T55" s="163">
        <v>46</v>
      </c>
      <c r="U55" s="164" t="s">
        <v>137</v>
      </c>
      <c r="V55" s="165">
        <v>8.6</v>
      </c>
      <c r="W55" s="165">
        <v>2272.84</v>
      </c>
      <c r="X55" s="165">
        <v>3553.13</v>
      </c>
      <c r="Y55" s="165">
        <f t="shared" si="3"/>
        <v>1.5632996603368472</v>
      </c>
      <c r="Z55" s="165">
        <v>30134.7</v>
      </c>
      <c r="AA55" s="165">
        <f t="shared" si="4"/>
        <v>10.319999999999999</v>
      </c>
      <c r="AB55" s="165">
        <f t="shared" si="5"/>
        <v>4861.7072395132072</v>
      </c>
      <c r="AC55" s="165">
        <f t="shared" si="6"/>
        <v>-1308.5772395132071</v>
      </c>
    </row>
    <row r="56" spans="1:35" x14ac:dyDescent="0.35">
      <c r="A56" s="234"/>
      <c r="B56" s="16" t="s">
        <v>16</v>
      </c>
      <c r="C56" s="16">
        <v>40.65</v>
      </c>
      <c r="D56" s="16">
        <v>9.51</v>
      </c>
      <c r="E56" s="16">
        <v>93.94</v>
      </c>
      <c r="F56" s="16">
        <v>67.97</v>
      </c>
      <c r="G56" s="16">
        <v>80.92</v>
      </c>
      <c r="H56" s="16">
        <v>120.24</v>
      </c>
      <c r="I56" s="16">
        <v>69.989999999999995</v>
      </c>
      <c r="J56" s="46">
        <f t="shared" si="0"/>
        <v>483.22</v>
      </c>
      <c r="K56" s="16">
        <v>58.3</v>
      </c>
      <c r="L56" s="16">
        <v>48.34</v>
      </c>
      <c r="M56" s="16">
        <v>73.98</v>
      </c>
      <c r="N56" s="16">
        <v>26.89</v>
      </c>
      <c r="O56" s="16">
        <v>17</v>
      </c>
      <c r="P56" s="48">
        <f t="shared" si="1"/>
        <v>224.51</v>
      </c>
      <c r="Q56" s="168">
        <f t="shared" si="2"/>
        <v>707.73</v>
      </c>
      <c r="R56" s="169" t="s">
        <v>90</v>
      </c>
      <c r="S56" s="36">
        <v>1061.45</v>
      </c>
      <c r="T56" s="163">
        <v>47</v>
      </c>
      <c r="U56" s="164" t="s">
        <v>138</v>
      </c>
      <c r="V56" s="165">
        <v>6.2</v>
      </c>
      <c r="W56" s="165">
        <v>1777.67</v>
      </c>
      <c r="X56" s="165">
        <v>2666.15</v>
      </c>
      <c r="Y56" s="165">
        <f t="shared" si="3"/>
        <v>1.4998003003932114</v>
      </c>
      <c r="Z56" s="165">
        <v>23821.599999999999</v>
      </c>
      <c r="AA56" s="165">
        <f t="shared" si="4"/>
        <v>7.4399999999999995</v>
      </c>
      <c r="AB56" s="165">
        <f t="shared" si="5"/>
        <v>2658.1366269870109</v>
      </c>
      <c r="AC56" s="165">
        <f t="shared" si="6"/>
        <v>8.0133730129891774</v>
      </c>
    </row>
    <row r="57" spans="1:35" ht="15" thickBot="1" x14ac:dyDescent="0.4">
      <c r="A57" s="235"/>
      <c r="B57" s="18" t="s">
        <v>17</v>
      </c>
      <c r="C57" s="18">
        <v>709.4</v>
      </c>
      <c r="D57" s="18">
        <v>101</v>
      </c>
      <c r="E57" s="18">
        <v>2030</v>
      </c>
      <c r="F57" s="18">
        <v>1312.2</v>
      </c>
      <c r="G57" s="18">
        <v>1339.8</v>
      </c>
      <c r="H57" s="18">
        <v>2294.8000000000002</v>
      </c>
      <c r="I57" s="18">
        <v>1305.5999999999999</v>
      </c>
      <c r="J57" s="46">
        <f t="shared" si="0"/>
        <v>9092.8000000000011</v>
      </c>
      <c r="K57" s="18">
        <v>1049.8</v>
      </c>
      <c r="L57" s="18">
        <v>867.2</v>
      </c>
      <c r="M57" s="18">
        <v>1251.8</v>
      </c>
      <c r="N57" s="18">
        <v>448.2</v>
      </c>
      <c r="O57" s="18">
        <v>314.8</v>
      </c>
      <c r="P57" s="67">
        <f t="shared" si="1"/>
        <v>3931.8</v>
      </c>
      <c r="Q57" s="171">
        <f t="shared" si="2"/>
        <v>13024.600000000002</v>
      </c>
      <c r="R57" s="172" t="s">
        <v>89</v>
      </c>
      <c r="S57" s="36"/>
      <c r="T57" s="164">
        <v>48</v>
      </c>
      <c r="U57" s="164" t="s">
        <v>139</v>
      </c>
      <c r="V57" s="165">
        <v>3.8</v>
      </c>
      <c r="W57" s="165">
        <v>764.16</v>
      </c>
      <c r="X57" s="165">
        <v>1146.0899999999999</v>
      </c>
      <c r="Y57" s="165">
        <f t="shared" si="3"/>
        <v>1.4998037060301508</v>
      </c>
      <c r="Z57" s="165">
        <v>14794.8</v>
      </c>
      <c r="AA57" s="165">
        <f t="shared" si="4"/>
        <v>4.5599999999999996</v>
      </c>
      <c r="AB57" s="165">
        <f t="shared" si="5"/>
        <v>1011.8318916708541</v>
      </c>
      <c r="AC57" s="165">
        <f t="shared" si="6"/>
        <v>134.25810832914578</v>
      </c>
    </row>
    <row r="58" spans="1:35" x14ac:dyDescent="0.35">
      <c r="A58" s="246" t="s">
        <v>47</v>
      </c>
      <c r="B58" s="13" t="s">
        <v>15</v>
      </c>
      <c r="C58" s="19">
        <v>8</v>
      </c>
      <c r="D58" s="19">
        <v>10</v>
      </c>
      <c r="E58" s="19">
        <v>2</v>
      </c>
      <c r="F58" s="19">
        <v>0</v>
      </c>
      <c r="G58" s="19">
        <v>0</v>
      </c>
      <c r="H58" s="19">
        <v>0</v>
      </c>
      <c r="I58" s="19">
        <v>1</v>
      </c>
      <c r="J58" s="46">
        <f t="shared" si="0"/>
        <v>21</v>
      </c>
      <c r="K58" s="19">
        <v>4</v>
      </c>
      <c r="L58" s="19">
        <v>4</v>
      </c>
      <c r="M58" s="3">
        <v>12</v>
      </c>
      <c r="N58" s="3">
        <v>6</v>
      </c>
      <c r="O58" s="3">
        <v>0</v>
      </c>
      <c r="P58" s="48">
        <f t="shared" si="1"/>
        <v>26</v>
      </c>
      <c r="Q58" s="54">
        <f t="shared" si="2"/>
        <v>47</v>
      </c>
      <c r="S58" s="36"/>
      <c r="T58" s="163">
        <v>49</v>
      </c>
      <c r="U58" s="164" t="s">
        <v>140</v>
      </c>
      <c r="V58" s="165">
        <v>8.6</v>
      </c>
      <c r="W58" s="165">
        <v>907.93</v>
      </c>
      <c r="X58" s="165">
        <v>1361.71</v>
      </c>
      <c r="Y58" s="165">
        <f t="shared" si="3"/>
        <v>1.4997962397982225</v>
      </c>
      <c r="Z58" s="165">
        <v>8167.4</v>
      </c>
      <c r="AA58" s="165">
        <f t="shared" si="4"/>
        <v>10.319999999999999</v>
      </c>
      <c r="AB58" s="165">
        <f t="shared" si="5"/>
        <v>1264.1417754813695</v>
      </c>
      <c r="AC58" s="165">
        <f t="shared" si="6"/>
        <v>97.568224518630586</v>
      </c>
    </row>
    <row r="59" spans="1:35" x14ac:dyDescent="0.35">
      <c r="A59" s="247"/>
      <c r="B59" s="15" t="s">
        <v>16</v>
      </c>
      <c r="C59" s="57">
        <v>86.5</v>
      </c>
      <c r="D59" s="57">
        <v>107.5</v>
      </c>
      <c r="E59" s="57">
        <v>25</v>
      </c>
      <c r="F59" s="57">
        <v>0</v>
      </c>
      <c r="G59" s="57">
        <v>0</v>
      </c>
      <c r="H59" s="57">
        <v>0</v>
      </c>
      <c r="I59" s="57">
        <v>20.5</v>
      </c>
      <c r="J59" s="46">
        <f t="shared" si="0"/>
        <v>239.5</v>
      </c>
      <c r="K59" s="57">
        <v>20</v>
      </c>
      <c r="L59" s="57">
        <v>53</v>
      </c>
      <c r="M59" s="9">
        <v>102.3</v>
      </c>
      <c r="N59" s="9">
        <v>37.04</v>
      </c>
      <c r="O59" s="9">
        <v>0</v>
      </c>
      <c r="P59" s="48">
        <f t="shared" si="1"/>
        <v>212.34</v>
      </c>
      <c r="Q59" s="168">
        <f t="shared" si="2"/>
        <v>451.84000000000003</v>
      </c>
      <c r="R59" s="169" t="s">
        <v>90</v>
      </c>
      <c r="S59" s="36">
        <v>706.36</v>
      </c>
      <c r="T59" s="163">
        <v>50</v>
      </c>
      <c r="U59" s="164" t="s">
        <v>141</v>
      </c>
      <c r="V59" s="165">
        <v>7.4</v>
      </c>
      <c r="W59" s="165">
        <v>1743.2</v>
      </c>
      <c r="X59" s="165">
        <v>2614.4499999999998</v>
      </c>
      <c r="Y59" s="165">
        <f t="shared" si="3"/>
        <v>1.499799219825608</v>
      </c>
      <c r="Z59" s="165">
        <v>18576.39</v>
      </c>
      <c r="AA59" s="165">
        <f t="shared" si="4"/>
        <v>8.8800000000000008</v>
      </c>
      <c r="AB59" s="165">
        <f t="shared" si="5"/>
        <v>2474.043944350849</v>
      </c>
      <c r="AC59" s="165">
        <f t="shared" si="6"/>
        <v>140.40605564915086</v>
      </c>
    </row>
    <row r="60" spans="1:35" ht="15" thickBot="1" x14ac:dyDescent="0.4">
      <c r="A60" s="248"/>
      <c r="B60" s="17" t="s">
        <v>17</v>
      </c>
      <c r="C60" s="18">
        <v>1644.6</v>
      </c>
      <c r="D60" s="18">
        <v>1969.2</v>
      </c>
      <c r="E60" s="18">
        <v>569.6</v>
      </c>
      <c r="F60" s="18">
        <v>0</v>
      </c>
      <c r="G60" s="18">
        <v>0</v>
      </c>
      <c r="H60" s="18">
        <v>0</v>
      </c>
      <c r="I60" s="18">
        <v>303.10000000000002</v>
      </c>
      <c r="J60" s="46">
        <f t="shared" si="0"/>
        <v>4486.5000000000009</v>
      </c>
      <c r="K60" s="18">
        <v>384</v>
      </c>
      <c r="L60" s="18">
        <v>1049.4000000000001</v>
      </c>
      <c r="M60" s="6">
        <v>1814.7</v>
      </c>
      <c r="N60" s="6">
        <v>716.3</v>
      </c>
      <c r="O60" s="6">
        <v>0</v>
      </c>
      <c r="P60" s="67">
        <f t="shared" si="1"/>
        <v>3964.4000000000005</v>
      </c>
      <c r="Q60" s="171">
        <f t="shared" si="2"/>
        <v>8450.9000000000015</v>
      </c>
      <c r="R60" s="172" t="s">
        <v>89</v>
      </c>
      <c r="S60" s="36"/>
      <c r="T60" s="163">
        <v>51</v>
      </c>
      <c r="U60" s="164" t="s">
        <v>142</v>
      </c>
      <c r="V60" s="165">
        <v>4.9000000000000004</v>
      </c>
      <c r="W60" s="165">
        <v>1244.1600000000001</v>
      </c>
      <c r="X60" s="165">
        <v>1865.99</v>
      </c>
      <c r="Y60" s="165">
        <f t="shared" si="3"/>
        <v>1.4997990612139918</v>
      </c>
      <c r="Z60" s="165">
        <v>18354.2</v>
      </c>
      <c r="AA60" s="165">
        <f t="shared" si="4"/>
        <v>5.88</v>
      </c>
      <c r="AB60" s="165">
        <f t="shared" si="5"/>
        <v>1618.6235814448301</v>
      </c>
      <c r="AC60" s="165">
        <f t="shared" si="6"/>
        <v>247.36641855516996</v>
      </c>
    </row>
    <row r="61" spans="1:35" x14ac:dyDescent="0.35">
      <c r="A61" s="242" t="s">
        <v>65</v>
      </c>
      <c r="B61" s="13" t="s">
        <v>15</v>
      </c>
      <c r="C61" s="14">
        <v>4</v>
      </c>
      <c r="D61" s="14">
        <v>4</v>
      </c>
      <c r="E61" s="14">
        <v>6</v>
      </c>
      <c r="F61" s="14">
        <v>6</v>
      </c>
      <c r="G61" s="42">
        <v>4</v>
      </c>
      <c r="H61" s="14">
        <v>3</v>
      </c>
      <c r="I61" s="14">
        <v>5</v>
      </c>
      <c r="J61" s="46">
        <f t="shared" si="0"/>
        <v>32</v>
      </c>
      <c r="K61" s="14">
        <v>4</v>
      </c>
      <c r="L61" s="14">
        <v>5</v>
      </c>
      <c r="M61" s="14">
        <v>5</v>
      </c>
      <c r="N61" s="14">
        <v>6</v>
      </c>
      <c r="O61" s="14">
        <v>5</v>
      </c>
      <c r="P61" s="48">
        <f t="shared" si="1"/>
        <v>25</v>
      </c>
      <c r="Q61" s="54">
        <f t="shared" si="2"/>
        <v>57</v>
      </c>
      <c r="S61" s="36"/>
      <c r="T61" s="164">
        <v>52</v>
      </c>
      <c r="U61" s="164" t="s">
        <v>143</v>
      </c>
      <c r="V61" s="165">
        <v>4.9000000000000004</v>
      </c>
      <c r="W61" s="165">
        <v>267.82</v>
      </c>
      <c r="X61" s="165">
        <v>401.68</v>
      </c>
      <c r="Y61" s="165">
        <f t="shared" si="3"/>
        <v>1.4998133074452991</v>
      </c>
      <c r="Z61" s="165">
        <v>4354.3</v>
      </c>
      <c r="AA61" s="165">
        <f t="shared" si="4"/>
        <v>5.88</v>
      </c>
      <c r="AB61" s="165">
        <f t="shared" si="5"/>
        <v>384.00146057501314</v>
      </c>
      <c r="AC61" s="165">
        <f t="shared" si="6"/>
        <v>17.678539424986866</v>
      </c>
    </row>
    <row r="62" spans="1:35" x14ac:dyDescent="0.35">
      <c r="A62" s="249"/>
      <c r="B62" s="15" t="s">
        <v>16</v>
      </c>
      <c r="C62" s="16">
        <v>53</v>
      </c>
      <c r="D62" s="16">
        <v>65</v>
      </c>
      <c r="E62" s="16">
        <v>38</v>
      </c>
      <c r="F62" s="16">
        <v>79</v>
      </c>
      <c r="G62" s="43">
        <v>37</v>
      </c>
      <c r="H62" s="16">
        <v>61</v>
      </c>
      <c r="I62" s="16">
        <v>53</v>
      </c>
      <c r="J62" s="46">
        <f t="shared" si="0"/>
        <v>386</v>
      </c>
      <c r="K62" s="16">
        <v>26</v>
      </c>
      <c r="L62" s="16">
        <v>54</v>
      </c>
      <c r="M62" s="16">
        <v>19</v>
      </c>
      <c r="N62" s="16">
        <v>50</v>
      </c>
      <c r="O62" s="16">
        <v>43</v>
      </c>
      <c r="P62" s="48">
        <f t="shared" si="1"/>
        <v>192</v>
      </c>
      <c r="Q62" s="168">
        <f t="shared" si="2"/>
        <v>578</v>
      </c>
      <c r="R62" s="169" t="s">
        <v>90</v>
      </c>
      <c r="S62" s="36">
        <v>866.88</v>
      </c>
      <c r="T62" s="163">
        <v>53</v>
      </c>
      <c r="U62" s="164"/>
      <c r="V62" s="165"/>
      <c r="W62" s="165"/>
      <c r="X62" s="165"/>
      <c r="Y62" s="165" t="e">
        <f t="shared" si="3"/>
        <v>#DIV/0!</v>
      </c>
      <c r="Z62" s="165"/>
      <c r="AA62" s="165">
        <f t="shared" si="4"/>
        <v>0</v>
      </c>
      <c r="AB62" s="165"/>
      <c r="AC62" s="165">
        <f t="shared" si="6"/>
        <v>0</v>
      </c>
    </row>
    <row r="63" spans="1:35" ht="15" thickBot="1" x14ac:dyDescent="0.4">
      <c r="A63" s="250"/>
      <c r="B63" s="17" t="s">
        <v>17</v>
      </c>
      <c r="C63" s="18">
        <v>858</v>
      </c>
      <c r="D63" s="18">
        <v>1411.1</v>
      </c>
      <c r="E63" s="18">
        <v>786</v>
      </c>
      <c r="F63" s="18">
        <v>1695</v>
      </c>
      <c r="G63" s="18">
        <v>739</v>
      </c>
      <c r="H63" s="18">
        <v>1245</v>
      </c>
      <c r="I63" s="18">
        <v>1208</v>
      </c>
      <c r="J63" s="46">
        <f t="shared" si="0"/>
        <v>7942.1</v>
      </c>
      <c r="K63" s="18">
        <v>550</v>
      </c>
      <c r="L63" s="18">
        <v>1091</v>
      </c>
      <c r="M63" s="18">
        <v>401</v>
      </c>
      <c r="N63" s="18">
        <v>1020</v>
      </c>
      <c r="O63" s="18">
        <v>823</v>
      </c>
      <c r="P63" s="67">
        <f t="shared" si="1"/>
        <v>3885</v>
      </c>
      <c r="Q63" s="171">
        <f t="shared" si="2"/>
        <v>11827.1</v>
      </c>
      <c r="R63" s="172" t="s">
        <v>89</v>
      </c>
      <c r="S63" s="36"/>
      <c r="T63" s="163">
        <v>54</v>
      </c>
      <c r="U63" s="164"/>
      <c r="V63" s="165"/>
      <c r="W63" s="165"/>
      <c r="X63" s="165"/>
      <c r="Y63" s="165" t="e">
        <f t="shared" si="3"/>
        <v>#DIV/0!</v>
      </c>
      <c r="Z63" s="165"/>
      <c r="AA63" s="165">
        <f t="shared" si="4"/>
        <v>0</v>
      </c>
      <c r="AB63" s="165"/>
      <c r="AC63" s="165">
        <f t="shared" si="6"/>
        <v>0</v>
      </c>
    </row>
    <row r="64" spans="1:35" x14ac:dyDescent="0.35">
      <c r="A64" s="242" t="s">
        <v>21</v>
      </c>
      <c r="B64" s="13" t="s">
        <v>15</v>
      </c>
      <c r="C64" s="14">
        <v>10</v>
      </c>
      <c r="D64" s="14">
        <v>9</v>
      </c>
      <c r="E64" s="14">
        <v>11</v>
      </c>
      <c r="F64" s="14">
        <v>8</v>
      </c>
      <c r="G64" s="14">
        <v>17</v>
      </c>
      <c r="H64" s="14">
        <v>18</v>
      </c>
      <c r="I64" s="14">
        <v>9</v>
      </c>
      <c r="J64" s="46">
        <f t="shared" si="0"/>
        <v>82</v>
      </c>
      <c r="K64" s="14">
        <v>2</v>
      </c>
      <c r="L64" s="14">
        <v>20</v>
      </c>
      <c r="M64" s="14">
        <v>23</v>
      </c>
      <c r="N64" s="14">
        <v>18</v>
      </c>
      <c r="O64" s="14">
        <v>13</v>
      </c>
      <c r="P64" s="48">
        <f t="shared" si="1"/>
        <v>76</v>
      </c>
      <c r="Q64" s="54">
        <f t="shared" si="2"/>
        <v>158</v>
      </c>
      <c r="S64" s="36"/>
      <c r="T64" s="163">
        <v>55</v>
      </c>
      <c r="U64" s="164"/>
      <c r="V64" s="165"/>
      <c r="W64" s="165"/>
      <c r="X64" s="165"/>
      <c r="Y64" s="165" t="e">
        <f t="shared" si="3"/>
        <v>#DIV/0!</v>
      </c>
      <c r="Z64" s="165"/>
      <c r="AA64" s="165">
        <f t="shared" si="4"/>
        <v>0</v>
      </c>
      <c r="AB64" s="165"/>
      <c r="AC64" s="165">
        <f t="shared" si="6"/>
        <v>0</v>
      </c>
    </row>
    <row r="65" spans="1:29" x14ac:dyDescent="0.35">
      <c r="A65" s="249"/>
      <c r="B65" s="15" t="s">
        <v>16</v>
      </c>
      <c r="C65" s="16">
        <v>46</v>
      </c>
      <c r="D65" s="16">
        <v>40</v>
      </c>
      <c r="E65" s="16">
        <v>71</v>
      </c>
      <c r="F65" s="16">
        <v>65.87</v>
      </c>
      <c r="G65" s="16">
        <v>130</v>
      </c>
      <c r="H65" s="16">
        <v>111</v>
      </c>
      <c r="I65" s="16">
        <v>44</v>
      </c>
      <c r="J65" s="46">
        <f t="shared" si="0"/>
        <v>507.87</v>
      </c>
      <c r="K65" s="16">
        <v>1.19</v>
      </c>
      <c r="L65" s="16">
        <v>98</v>
      </c>
      <c r="M65" s="16">
        <v>164</v>
      </c>
      <c r="N65" s="16">
        <v>134</v>
      </c>
      <c r="O65" s="16">
        <v>112</v>
      </c>
      <c r="P65" s="48">
        <f t="shared" si="1"/>
        <v>509.19</v>
      </c>
      <c r="Q65" s="168">
        <f t="shared" si="2"/>
        <v>1017.06</v>
      </c>
      <c r="R65" s="169" t="s">
        <v>90</v>
      </c>
      <c r="S65" s="36">
        <v>1525.39</v>
      </c>
      <c r="T65" s="164">
        <v>56</v>
      </c>
      <c r="U65" s="164"/>
      <c r="V65" s="165"/>
      <c r="W65" s="165"/>
      <c r="X65" s="165"/>
      <c r="Y65" s="165" t="e">
        <f t="shared" si="3"/>
        <v>#DIV/0!</v>
      </c>
      <c r="Z65" s="165"/>
      <c r="AA65" s="165">
        <f t="shared" si="4"/>
        <v>0</v>
      </c>
      <c r="AB65" s="165"/>
      <c r="AC65" s="165">
        <f t="shared" si="6"/>
        <v>0</v>
      </c>
    </row>
    <row r="66" spans="1:29" ht="15" thickBot="1" x14ac:dyDescent="0.4">
      <c r="A66" s="250"/>
      <c r="B66" s="17" t="s">
        <v>17</v>
      </c>
      <c r="C66" s="18">
        <v>562.70000000000005</v>
      </c>
      <c r="D66" s="18">
        <v>480.9</v>
      </c>
      <c r="E66" s="18">
        <v>865.3</v>
      </c>
      <c r="F66" s="18">
        <v>764.3</v>
      </c>
      <c r="G66" s="18">
        <v>1770</v>
      </c>
      <c r="H66" s="18">
        <v>1375.1</v>
      </c>
      <c r="I66" s="18">
        <v>563.9</v>
      </c>
      <c r="J66" s="46">
        <f t="shared" si="0"/>
        <v>6382.1999999999989</v>
      </c>
      <c r="K66" s="18">
        <v>15.2</v>
      </c>
      <c r="L66" s="18">
        <v>1317</v>
      </c>
      <c r="M66" s="18">
        <v>1959.7</v>
      </c>
      <c r="N66" s="18">
        <v>1552.2</v>
      </c>
      <c r="O66" s="18">
        <v>1393.7</v>
      </c>
      <c r="P66" s="67">
        <f t="shared" si="1"/>
        <v>6237.8</v>
      </c>
      <c r="Q66" s="171">
        <f t="shared" si="2"/>
        <v>12620</v>
      </c>
      <c r="R66" s="172" t="s">
        <v>89</v>
      </c>
      <c r="S66" s="36"/>
      <c r="T66" s="163">
        <v>57</v>
      </c>
      <c r="U66" s="164"/>
      <c r="V66" s="165"/>
      <c r="W66" s="165"/>
      <c r="X66" s="165"/>
      <c r="Y66" s="165" t="e">
        <f t="shared" si="3"/>
        <v>#DIV/0!</v>
      </c>
      <c r="Z66" s="165"/>
      <c r="AA66" s="165">
        <f t="shared" si="4"/>
        <v>0</v>
      </c>
      <c r="AB66" s="165"/>
      <c r="AC66" s="165">
        <f t="shared" si="6"/>
        <v>0</v>
      </c>
    </row>
    <row r="67" spans="1:29" x14ac:dyDescent="0.35">
      <c r="A67" s="242" t="s">
        <v>39</v>
      </c>
      <c r="B67" s="13" t="s">
        <v>15</v>
      </c>
      <c r="C67" s="14">
        <v>15</v>
      </c>
      <c r="D67" s="14">
        <v>27</v>
      </c>
      <c r="E67" s="14">
        <v>27</v>
      </c>
      <c r="F67" s="14">
        <v>25</v>
      </c>
      <c r="G67" s="14">
        <v>25</v>
      </c>
      <c r="H67" s="14">
        <v>23</v>
      </c>
      <c r="I67" s="14">
        <v>22</v>
      </c>
      <c r="J67" s="46">
        <f t="shared" si="0"/>
        <v>164</v>
      </c>
      <c r="K67" s="14">
        <v>29</v>
      </c>
      <c r="L67" s="14">
        <v>19</v>
      </c>
      <c r="M67" s="14">
        <v>22</v>
      </c>
      <c r="N67" s="14">
        <v>25</v>
      </c>
      <c r="O67" s="14">
        <v>25</v>
      </c>
      <c r="P67" s="48">
        <f t="shared" si="1"/>
        <v>120</v>
      </c>
      <c r="Q67" s="54">
        <f t="shared" si="2"/>
        <v>284</v>
      </c>
      <c r="S67" s="36"/>
      <c r="T67" s="163">
        <v>58</v>
      </c>
      <c r="U67" s="164"/>
      <c r="V67" s="165"/>
      <c r="W67" s="165"/>
      <c r="X67" s="165"/>
      <c r="Y67" s="165" t="e">
        <f t="shared" si="3"/>
        <v>#DIV/0!</v>
      </c>
      <c r="Z67" s="165"/>
      <c r="AA67" s="165">
        <f t="shared" si="4"/>
        <v>0</v>
      </c>
      <c r="AB67" s="165"/>
      <c r="AC67" s="165">
        <f t="shared" si="6"/>
        <v>0</v>
      </c>
    </row>
    <row r="68" spans="1:29" x14ac:dyDescent="0.35">
      <c r="A68" s="243"/>
      <c r="B68" s="15" t="s">
        <v>16</v>
      </c>
      <c r="C68" s="16">
        <v>40</v>
      </c>
      <c r="D68" s="16">
        <v>99</v>
      </c>
      <c r="E68" s="16">
        <v>107</v>
      </c>
      <c r="F68" s="16">
        <v>116</v>
      </c>
      <c r="G68" s="16">
        <v>107</v>
      </c>
      <c r="H68" s="16">
        <v>148</v>
      </c>
      <c r="I68" s="16">
        <v>115</v>
      </c>
      <c r="J68" s="46">
        <f t="shared" si="0"/>
        <v>732</v>
      </c>
      <c r="K68" s="16">
        <v>211</v>
      </c>
      <c r="L68" s="16">
        <v>88</v>
      </c>
      <c r="M68" s="16">
        <v>105</v>
      </c>
      <c r="N68" s="16">
        <v>158</v>
      </c>
      <c r="O68" s="16">
        <v>108</v>
      </c>
      <c r="P68" s="48">
        <f t="shared" si="1"/>
        <v>670</v>
      </c>
      <c r="Q68" s="168">
        <f t="shared" si="2"/>
        <v>1402</v>
      </c>
      <c r="R68" s="169" t="s">
        <v>90</v>
      </c>
      <c r="S68" s="36">
        <v>2102.7199999999998</v>
      </c>
      <c r="T68" s="163">
        <v>59</v>
      </c>
      <c r="U68" s="164"/>
      <c r="V68" s="165"/>
      <c r="W68" s="165"/>
      <c r="X68" s="165"/>
      <c r="Y68" s="165" t="e">
        <f t="shared" si="3"/>
        <v>#DIV/0!</v>
      </c>
      <c r="Z68" s="165"/>
      <c r="AA68" s="165">
        <f t="shared" si="4"/>
        <v>0</v>
      </c>
      <c r="AB68" s="165"/>
      <c r="AC68" s="165">
        <f t="shared" si="6"/>
        <v>0</v>
      </c>
    </row>
    <row r="69" spans="1:29" ht="15" thickBot="1" x14ac:dyDescent="0.4">
      <c r="A69" s="244"/>
      <c r="B69" s="17" t="s">
        <v>17</v>
      </c>
      <c r="C69" s="18">
        <v>524</v>
      </c>
      <c r="D69" s="18">
        <v>1550</v>
      </c>
      <c r="E69" s="18">
        <v>1959.2</v>
      </c>
      <c r="F69" s="18">
        <v>1832</v>
      </c>
      <c r="G69" s="18">
        <v>1603</v>
      </c>
      <c r="H69" s="18">
        <v>2371.9</v>
      </c>
      <c r="I69" s="18">
        <v>1825.3</v>
      </c>
      <c r="J69" s="46">
        <f t="shared" ref="J69:J132" si="7">SUM(C69:I69)</f>
        <v>11665.4</v>
      </c>
      <c r="K69" s="18">
        <v>3492</v>
      </c>
      <c r="L69" s="18">
        <v>1333</v>
      </c>
      <c r="M69" s="18">
        <v>1686.3</v>
      </c>
      <c r="N69" s="18">
        <v>2643.6</v>
      </c>
      <c r="O69" s="18">
        <v>1648.9</v>
      </c>
      <c r="P69" s="67">
        <f t="shared" ref="P69:P132" si="8">SUM(K69:O69)</f>
        <v>10803.8</v>
      </c>
      <c r="Q69" s="171">
        <f t="shared" ref="Q69:Q132" si="9">SUM(P69,J69)</f>
        <v>22469.199999999997</v>
      </c>
      <c r="R69" s="172" t="s">
        <v>89</v>
      </c>
      <c r="S69" s="36"/>
      <c r="T69" s="164">
        <v>60</v>
      </c>
      <c r="U69" s="164"/>
      <c r="V69" s="165"/>
      <c r="W69" s="165"/>
      <c r="X69" s="165"/>
      <c r="Y69" s="165" t="e">
        <f t="shared" si="3"/>
        <v>#DIV/0!</v>
      </c>
      <c r="Z69" s="165"/>
      <c r="AA69" s="165">
        <f t="shared" si="4"/>
        <v>0</v>
      </c>
      <c r="AB69" s="165"/>
      <c r="AC69" s="165">
        <f t="shared" si="6"/>
        <v>0</v>
      </c>
    </row>
    <row r="70" spans="1:29" x14ac:dyDescent="0.35">
      <c r="A70" s="231" t="s">
        <v>56</v>
      </c>
      <c r="B70" s="115" t="s">
        <v>15</v>
      </c>
      <c r="C70" s="118">
        <v>14</v>
      </c>
      <c r="D70" s="3">
        <v>9</v>
      </c>
      <c r="E70" s="19">
        <v>15</v>
      </c>
      <c r="F70" s="19">
        <v>5</v>
      </c>
      <c r="G70" s="19">
        <v>15</v>
      </c>
      <c r="H70" s="19">
        <v>4</v>
      </c>
      <c r="I70" s="37"/>
      <c r="J70" s="46">
        <f t="shared" si="7"/>
        <v>62</v>
      </c>
      <c r="K70" s="37"/>
      <c r="L70" s="37"/>
      <c r="M70" s="37"/>
      <c r="N70" s="37"/>
      <c r="O70" s="37"/>
      <c r="P70" s="48">
        <f t="shared" si="8"/>
        <v>0</v>
      </c>
      <c r="Q70" s="54">
        <f t="shared" si="9"/>
        <v>62</v>
      </c>
      <c r="S70" s="36"/>
      <c r="T70" s="163">
        <v>61</v>
      </c>
      <c r="U70" s="164"/>
      <c r="V70" s="165"/>
      <c r="W70" s="165"/>
      <c r="X70" s="165"/>
      <c r="Y70" s="165" t="e">
        <f t="shared" si="3"/>
        <v>#DIV/0!</v>
      </c>
      <c r="Z70" s="165"/>
      <c r="AA70" s="165">
        <f t="shared" si="4"/>
        <v>0</v>
      </c>
      <c r="AB70" s="165"/>
      <c r="AC70" s="165">
        <f t="shared" si="6"/>
        <v>0</v>
      </c>
    </row>
    <row r="71" spans="1:29" x14ac:dyDescent="0.35">
      <c r="A71" s="231"/>
      <c r="B71" s="116" t="s">
        <v>16</v>
      </c>
      <c r="C71" s="119">
        <v>72</v>
      </c>
      <c r="D71" s="9">
        <v>56.4</v>
      </c>
      <c r="E71" s="57">
        <v>113</v>
      </c>
      <c r="F71" s="57">
        <v>44</v>
      </c>
      <c r="G71" s="57">
        <v>74</v>
      </c>
      <c r="H71" s="81">
        <v>22</v>
      </c>
      <c r="I71" s="73"/>
      <c r="J71" s="46">
        <f t="shared" si="7"/>
        <v>381.4</v>
      </c>
      <c r="K71" s="44"/>
      <c r="L71" s="44"/>
      <c r="M71" s="44"/>
      <c r="N71" s="44"/>
      <c r="O71" s="44"/>
      <c r="P71" s="48">
        <f t="shared" si="8"/>
        <v>0</v>
      </c>
      <c r="Q71" s="168">
        <f t="shared" si="9"/>
        <v>381.4</v>
      </c>
      <c r="R71" s="169" t="s">
        <v>90</v>
      </c>
      <c r="S71" s="36">
        <v>596.24</v>
      </c>
      <c r="T71" s="163">
        <v>62</v>
      </c>
      <c r="U71" s="164"/>
      <c r="V71" s="165"/>
      <c r="W71" s="165"/>
      <c r="X71" s="165"/>
      <c r="Y71" s="165" t="e">
        <f t="shared" si="3"/>
        <v>#DIV/0!</v>
      </c>
      <c r="Z71" s="165"/>
      <c r="AA71" s="165">
        <f t="shared" si="4"/>
        <v>0</v>
      </c>
      <c r="AB71" s="165"/>
      <c r="AC71" s="165">
        <f t="shared" si="6"/>
        <v>0</v>
      </c>
    </row>
    <row r="72" spans="1:29" ht="15" thickBot="1" x14ac:dyDescent="0.4">
      <c r="A72" s="232"/>
      <c r="B72" s="117" t="s">
        <v>17</v>
      </c>
      <c r="C72" s="35">
        <v>985.4</v>
      </c>
      <c r="D72" s="6">
        <v>754.4</v>
      </c>
      <c r="E72" s="18">
        <v>1340.3</v>
      </c>
      <c r="F72" s="18">
        <v>521.5</v>
      </c>
      <c r="G72" s="18">
        <v>863.7</v>
      </c>
      <c r="H72" s="18">
        <v>254.4</v>
      </c>
      <c r="I72" s="40"/>
      <c r="J72" s="46">
        <f t="shared" si="7"/>
        <v>4719.7</v>
      </c>
      <c r="K72" s="40"/>
      <c r="L72" s="40"/>
      <c r="M72" s="40"/>
      <c r="N72" s="40"/>
      <c r="O72" s="40"/>
      <c r="P72" s="67">
        <f t="shared" si="8"/>
        <v>0</v>
      </c>
      <c r="Q72" s="171">
        <f t="shared" si="9"/>
        <v>4719.7</v>
      </c>
      <c r="R72" s="172" t="s">
        <v>89</v>
      </c>
      <c r="S72" s="36"/>
      <c r="T72" s="163">
        <v>63</v>
      </c>
      <c r="U72" s="164"/>
      <c r="V72" s="165"/>
      <c r="W72" s="165"/>
      <c r="X72" s="165"/>
      <c r="Y72" s="165" t="e">
        <f t="shared" si="3"/>
        <v>#DIV/0!</v>
      </c>
      <c r="Z72" s="165"/>
      <c r="AA72" s="165">
        <f t="shared" si="4"/>
        <v>0</v>
      </c>
      <c r="AB72" s="165"/>
      <c r="AC72" s="165">
        <f t="shared" si="6"/>
        <v>0</v>
      </c>
    </row>
    <row r="73" spans="1:29" x14ac:dyDescent="0.35">
      <c r="A73" s="245" t="s">
        <v>57</v>
      </c>
      <c r="B73" s="13" t="s">
        <v>15</v>
      </c>
      <c r="C73" s="14">
        <v>11</v>
      </c>
      <c r="D73" s="14">
        <v>3</v>
      </c>
      <c r="E73" s="14">
        <v>10</v>
      </c>
      <c r="F73" s="14">
        <v>7</v>
      </c>
      <c r="G73" s="14">
        <v>7</v>
      </c>
      <c r="H73" s="14">
        <v>10</v>
      </c>
      <c r="I73" s="14">
        <v>9</v>
      </c>
      <c r="J73" s="46">
        <f t="shared" si="7"/>
        <v>57</v>
      </c>
      <c r="K73" s="14">
        <v>23</v>
      </c>
      <c r="L73" s="14">
        <v>13</v>
      </c>
      <c r="M73" s="14">
        <v>20</v>
      </c>
      <c r="N73" s="14">
        <v>10</v>
      </c>
      <c r="O73" s="14">
        <v>15</v>
      </c>
      <c r="P73" s="48">
        <f t="shared" si="8"/>
        <v>81</v>
      </c>
      <c r="Q73" s="54">
        <f t="shared" si="9"/>
        <v>138</v>
      </c>
      <c r="S73" s="36"/>
      <c r="T73" s="164">
        <v>64</v>
      </c>
      <c r="U73" s="164"/>
      <c r="V73" s="165"/>
      <c r="W73" s="165"/>
      <c r="X73" s="165"/>
      <c r="Y73" s="165" t="e">
        <f t="shared" si="3"/>
        <v>#DIV/0!</v>
      </c>
      <c r="Z73" s="165"/>
      <c r="AA73" s="165">
        <f t="shared" si="4"/>
        <v>0</v>
      </c>
      <c r="AB73" s="165"/>
      <c r="AC73" s="165">
        <f t="shared" si="6"/>
        <v>0</v>
      </c>
    </row>
    <row r="74" spans="1:29" x14ac:dyDescent="0.35">
      <c r="A74" s="240"/>
      <c r="B74" s="15" t="s">
        <v>16</v>
      </c>
      <c r="C74" s="16">
        <v>14.71</v>
      </c>
      <c r="D74" s="16">
        <v>3.26</v>
      </c>
      <c r="E74" s="16">
        <v>57.17</v>
      </c>
      <c r="F74" s="16">
        <v>61</v>
      </c>
      <c r="G74" s="16">
        <v>43.07</v>
      </c>
      <c r="H74" s="16">
        <v>47.25</v>
      </c>
      <c r="I74" s="16">
        <v>93.25</v>
      </c>
      <c r="J74" s="46">
        <f t="shared" si="7"/>
        <v>319.70999999999998</v>
      </c>
      <c r="K74" s="82">
        <v>221.39</v>
      </c>
      <c r="L74" s="16">
        <v>44.13</v>
      </c>
      <c r="M74" s="16">
        <v>159.06</v>
      </c>
      <c r="N74" s="16">
        <v>61</v>
      </c>
      <c r="O74" s="16">
        <v>173</v>
      </c>
      <c r="P74" s="48">
        <f t="shared" si="8"/>
        <v>658.57999999999993</v>
      </c>
      <c r="Q74" s="168">
        <f t="shared" si="9"/>
        <v>978.29</v>
      </c>
      <c r="R74" s="169" t="s">
        <v>90</v>
      </c>
      <c r="S74" s="36">
        <v>1467.24</v>
      </c>
      <c r="T74" s="163">
        <v>65</v>
      </c>
      <c r="U74" s="164"/>
      <c r="V74" s="165"/>
      <c r="W74" s="165"/>
      <c r="X74" s="165"/>
      <c r="Y74" s="165" t="e">
        <f t="shared" si="3"/>
        <v>#DIV/0!</v>
      </c>
      <c r="Z74" s="165"/>
      <c r="AA74" s="165">
        <f t="shared" si="4"/>
        <v>0</v>
      </c>
      <c r="AB74" s="165"/>
      <c r="AC74" s="165">
        <f t="shared" si="6"/>
        <v>0</v>
      </c>
    </row>
    <row r="75" spans="1:29" ht="15" thickBot="1" x14ac:dyDescent="0.4">
      <c r="A75" s="241"/>
      <c r="B75" s="17" t="s">
        <v>17</v>
      </c>
      <c r="C75" s="18">
        <v>142.80000000000001</v>
      </c>
      <c r="D75" s="18">
        <v>122.7</v>
      </c>
      <c r="E75" s="18">
        <v>699</v>
      </c>
      <c r="F75" s="18">
        <v>644.6</v>
      </c>
      <c r="G75" s="18">
        <v>592.6</v>
      </c>
      <c r="H75" s="18">
        <v>659.5</v>
      </c>
      <c r="I75" s="18">
        <v>1274</v>
      </c>
      <c r="J75" s="46">
        <f t="shared" si="7"/>
        <v>4135.2</v>
      </c>
      <c r="K75" s="18">
        <v>2904.2</v>
      </c>
      <c r="L75" s="18">
        <v>757</v>
      </c>
      <c r="M75" s="18">
        <v>1908.5</v>
      </c>
      <c r="N75" s="18">
        <v>734</v>
      </c>
      <c r="O75" s="18">
        <v>1802.1</v>
      </c>
      <c r="P75" s="69">
        <f t="shared" si="8"/>
        <v>8105.7999999999993</v>
      </c>
      <c r="Q75" s="171">
        <f t="shared" si="9"/>
        <v>12241</v>
      </c>
      <c r="R75" s="172" t="s">
        <v>89</v>
      </c>
      <c r="S75" s="36"/>
      <c r="T75" s="163">
        <v>66</v>
      </c>
      <c r="U75" s="164"/>
      <c r="V75" s="165"/>
      <c r="W75" s="165"/>
      <c r="X75" s="165"/>
      <c r="Y75" s="165" t="e">
        <f t="shared" si="3"/>
        <v>#DIV/0!</v>
      </c>
      <c r="Z75" s="165"/>
      <c r="AA75" s="165">
        <f t="shared" si="4"/>
        <v>0</v>
      </c>
      <c r="AB75" s="165"/>
      <c r="AC75" s="165">
        <f t="shared" si="6"/>
        <v>0</v>
      </c>
    </row>
    <row r="76" spans="1:29" x14ac:dyDescent="0.35">
      <c r="A76" s="230" t="s">
        <v>59</v>
      </c>
      <c r="B76" s="19" t="s">
        <v>15</v>
      </c>
      <c r="C76" s="14">
        <v>6</v>
      </c>
      <c r="D76" s="14">
        <v>0</v>
      </c>
      <c r="E76" s="14">
        <v>13</v>
      </c>
      <c r="F76" s="14">
        <v>12</v>
      </c>
      <c r="G76" s="14">
        <v>14</v>
      </c>
      <c r="H76" s="14">
        <v>18</v>
      </c>
      <c r="I76" s="14">
        <v>19</v>
      </c>
      <c r="J76" s="46">
        <f t="shared" si="7"/>
        <v>82</v>
      </c>
      <c r="K76" s="14">
        <v>21</v>
      </c>
      <c r="L76" s="14">
        <v>17</v>
      </c>
      <c r="M76" s="14">
        <v>15</v>
      </c>
      <c r="N76" s="14">
        <v>16</v>
      </c>
      <c r="O76" s="14">
        <v>18</v>
      </c>
      <c r="P76" s="48">
        <f t="shared" si="8"/>
        <v>87</v>
      </c>
      <c r="Q76" s="54">
        <f t="shared" si="9"/>
        <v>169</v>
      </c>
      <c r="S76" s="36"/>
      <c r="T76" s="163">
        <v>67</v>
      </c>
      <c r="U76" s="164"/>
      <c r="V76" s="165"/>
      <c r="W76" s="165"/>
      <c r="X76" s="165"/>
      <c r="Y76" s="165" t="e">
        <f t="shared" si="3"/>
        <v>#DIV/0!</v>
      </c>
      <c r="Z76" s="165"/>
      <c r="AA76" s="165">
        <f t="shared" si="4"/>
        <v>0</v>
      </c>
      <c r="AB76" s="165"/>
      <c r="AC76" s="165">
        <f t="shared" si="6"/>
        <v>0</v>
      </c>
    </row>
    <row r="77" spans="1:29" x14ac:dyDescent="0.35">
      <c r="A77" s="231"/>
      <c r="B77" s="16" t="s">
        <v>16</v>
      </c>
      <c r="C77" s="16">
        <v>3.73</v>
      </c>
      <c r="D77" s="16">
        <v>0</v>
      </c>
      <c r="E77" s="16">
        <v>112</v>
      </c>
      <c r="F77" s="16">
        <v>77</v>
      </c>
      <c r="G77" s="82">
        <v>180.4</v>
      </c>
      <c r="H77" s="82">
        <v>151</v>
      </c>
      <c r="I77" s="16">
        <v>149</v>
      </c>
      <c r="J77" s="46">
        <f t="shared" si="7"/>
        <v>673.13</v>
      </c>
      <c r="K77" s="16">
        <v>119</v>
      </c>
      <c r="L77" s="16">
        <v>200.35</v>
      </c>
      <c r="M77" s="16">
        <v>184.29</v>
      </c>
      <c r="N77" s="16">
        <v>284.22000000000003</v>
      </c>
      <c r="O77" s="16">
        <v>235.95</v>
      </c>
      <c r="P77" s="48">
        <f t="shared" si="8"/>
        <v>1023.81</v>
      </c>
      <c r="Q77" s="168">
        <f t="shared" si="9"/>
        <v>1696.94</v>
      </c>
      <c r="R77" s="169" t="s">
        <v>90</v>
      </c>
      <c r="S77" s="36">
        <v>2545.0700000000002</v>
      </c>
      <c r="T77" s="164">
        <v>68</v>
      </c>
      <c r="U77" s="164"/>
      <c r="V77" s="165"/>
      <c r="W77" s="165"/>
      <c r="X77" s="165"/>
      <c r="Y77" s="165" t="e">
        <f t="shared" si="3"/>
        <v>#DIV/0!</v>
      </c>
      <c r="Z77" s="165"/>
      <c r="AA77" s="165">
        <f t="shared" si="4"/>
        <v>0</v>
      </c>
      <c r="AB77" s="165"/>
      <c r="AC77" s="165">
        <f t="shared" si="6"/>
        <v>0</v>
      </c>
    </row>
    <row r="78" spans="1:29" ht="15" thickBot="1" x14ac:dyDescent="0.4">
      <c r="A78" s="231"/>
      <c r="B78" s="123" t="s">
        <v>17</v>
      </c>
      <c r="C78" s="123">
        <v>53.3</v>
      </c>
      <c r="D78" s="123">
        <v>0</v>
      </c>
      <c r="E78" s="123">
        <v>1421</v>
      </c>
      <c r="F78" s="123">
        <v>1005</v>
      </c>
      <c r="G78" s="123">
        <v>2265.1</v>
      </c>
      <c r="H78" s="123">
        <v>1742.2</v>
      </c>
      <c r="I78" s="123">
        <v>1681</v>
      </c>
      <c r="J78" s="124">
        <f t="shared" si="7"/>
        <v>8167.5999999999995</v>
      </c>
      <c r="K78" s="123">
        <v>1572</v>
      </c>
      <c r="L78" s="123">
        <v>2408.4</v>
      </c>
      <c r="M78" s="123">
        <v>2838</v>
      </c>
      <c r="N78" s="123">
        <v>3797.1</v>
      </c>
      <c r="O78" s="123">
        <v>3141.5</v>
      </c>
      <c r="P78" s="125">
        <f t="shared" si="8"/>
        <v>13757</v>
      </c>
      <c r="Q78" s="174">
        <f t="shared" si="9"/>
        <v>21924.6</v>
      </c>
      <c r="R78" s="172" t="s">
        <v>89</v>
      </c>
      <c r="S78" s="36"/>
      <c r="T78" s="163">
        <v>69</v>
      </c>
      <c r="U78" s="164"/>
      <c r="V78" s="165"/>
      <c r="W78" s="165"/>
      <c r="X78" s="165"/>
      <c r="Y78" s="165" t="e">
        <f t="shared" si="3"/>
        <v>#DIV/0!</v>
      </c>
      <c r="Z78" s="165"/>
      <c r="AA78" s="165">
        <f t="shared" si="4"/>
        <v>0</v>
      </c>
      <c r="AB78" s="165"/>
      <c r="AC78" s="165">
        <f t="shared" si="6"/>
        <v>0</v>
      </c>
    </row>
    <row r="79" spans="1:29" x14ac:dyDescent="0.35">
      <c r="A79" s="237" t="s">
        <v>37</v>
      </c>
      <c r="B79" s="115" t="s">
        <v>15</v>
      </c>
      <c r="C79" s="3">
        <v>6</v>
      </c>
      <c r="D79" s="3">
        <v>6</v>
      </c>
      <c r="E79" s="3">
        <v>19</v>
      </c>
      <c r="F79" s="3">
        <v>14</v>
      </c>
      <c r="G79" s="3">
        <v>14</v>
      </c>
      <c r="H79" s="19">
        <v>22</v>
      </c>
      <c r="I79" s="19">
        <v>25</v>
      </c>
      <c r="J79" s="126">
        <f t="shared" si="7"/>
        <v>106</v>
      </c>
      <c r="K79" s="19">
        <v>20</v>
      </c>
      <c r="L79" s="19">
        <v>22</v>
      </c>
      <c r="M79" s="19">
        <v>23</v>
      </c>
      <c r="N79" s="19">
        <v>25</v>
      </c>
      <c r="O79" s="19">
        <v>27</v>
      </c>
      <c r="P79" s="127">
        <f t="shared" si="8"/>
        <v>117</v>
      </c>
      <c r="Q79" s="128">
        <f t="shared" si="9"/>
        <v>223</v>
      </c>
      <c r="S79" s="36"/>
      <c r="T79" s="163">
        <v>70</v>
      </c>
      <c r="U79" s="164"/>
      <c r="V79" s="165"/>
      <c r="W79" s="165"/>
      <c r="X79" s="165"/>
      <c r="Y79" s="165" t="e">
        <f t="shared" si="3"/>
        <v>#DIV/0!</v>
      </c>
      <c r="Z79" s="165"/>
      <c r="AA79" s="165">
        <f t="shared" si="4"/>
        <v>0</v>
      </c>
      <c r="AB79" s="165"/>
      <c r="AC79" s="165">
        <f t="shared" si="6"/>
        <v>0</v>
      </c>
    </row>
    <row r="80" spans="1:29" x14ac:dyDescent="0.35">
      <c r="A80" s="238"/>
      <c r="B80" s="116" t="s">
        <v>16</v>
      </c>
      <c r="C80" s="5">
        <v>47.94</v>
      </c>
      <c r="D80" s="5">
        <v>35.770000000000003</v>
      </c>
      <c r="E80" s="5">
        <v>170.36</v>
      </c>
      <c r="F80" s="5">
        <v>80.349999999999994</v>
      </c>
      <c r="G80" s="5">
        <v>128.07</v>
      </c>
      <c r="H80" s="16">
        <v>225.76</v>
      </c>
      <c r="I80" s="16">
        <v>237.86</v>
      </c>
      <c r="J80" s="46">
        <f t="shared" si="7"/>
        <v>926.11</v>
      </c>
      <c r="K80" s="16">
        <v>222.7</v>
      </c>
      <c r="L80" s="16">
        <v>166.37</v>
      </c>
      <c r="M80" s="16">
        <v>234.31</v>
      </c>
      <c r="N80" s="16">
        <v>316.06</v>
      </c>
      <c r="O80" s="16">
        <v>147.07</v>
      </c>
      <c r="P80" s="48">
        <f t="shared" si="8"/>
        <v>1086.51</v>
      </c>
      <c r="Q80" s="170">
        <f t="shared" si="9"/>
        <v>2012.62</v>
      </c>
      <c r="R80" s="169" t="s">
        <v>90</v>
      </c>
      <c r="S80" s="36">
        <v>3018.53</v>
      </c>
      <c r="T80" s="163">
        <v>71</v>
      </c>
      <c r="U80" s="164"/>
      <c r="V80" s="165"/>
      <c r="W80" s="165"/>
      <c r="X80" s="165"/>
      <c r="Y80" s="165" t="e">
        <f t="shared" si="3"/>
        <v>#DIV/0!</v>
      </c>
      <c r="Z80" s="165"/>
      <c r="AA80" s="165">
        <f t="shared" si="4"/>
        <v>0</v>
      </c>
      <c r="AB80" s="165"/>
      <c r="AC80" s="165">
        <f t="shared" si="6"/>
        <v>0</v>
      </c>
    </row>
    <row r="81" spans="1:29" ht="15" thickBot="1" x14ac:dyDescent="0.4">
      <c r="A81" s="239"/>
      <c r="B81" s="117" t="s">
        <v>17</v>
      </c>
      <c r="C81" s="6">
        <v>765.6</v>
      </c>
      <c r="D81" s="6">
        <v>673.1</v>
      </c>
      <c r="E81" s="6">
        <v>3072.6</v>
      </c>
      <c r="F81" s="6">
        <v>1460.7</v>
      </c>
      <c r="G81" s="6">
        <v>2224</v>
      </c>
      <c r="H81" s="18">
        <v>3976.9</v>
      </c>
      <c r="I81" s="18">
        <v>4083.7</v>
      </c>
      <c r="J81" s="129">
        <f t="shared" si="7"/>
        <v>16256.599999999999</v>
      </c>
      <c r="K81" s="18">
        <v>4052</v>
      </c>
      <c r="L81" s="18">
        <v>2969.6</v>
      </c>
      <c r="M81" s="18">
        <v>4218.1000000000004</v>
      </c>
      <c r="N81" s="18">
        <v>5473.9</v>
      </c>
      <c r="O81" s="18">
        <v>2462.8000000000002</v>
      </c>
      <c r="P81" s="67">
        <f t="shared" si="8"/>
        <v>19176.399999999998</v>
      </c>
      <c r="Q81" s="173">
        <f t="shared" si="9"/>
        <v>35433</v>
      </c>
      <c r="R81" s="172" t="s">
        <v>89</v>
      </c>
      <c r="S81" s="36"/>
      <c r="T81" s="164">
        <v>72</v>
      </c>
      <c r="U81" s="164"/>
      <c r="V81" s="165"/>
      <c r="W81" s="165"/>
      <c r="X81" s="165"/>
      <c r="Y81" s="165" t="e">
        <f t="shared" si="3"/>
        <v>#DIV/0!</v>
      </c>
      <c r="Z81" s="165"/>
      <c r="AA81" s="165">
        <f t="shared" si="4"/>
        <v>0</v>
      </c>
      <c r="AB81" s="165"/>
      <c r="AC81" s="165">
        <f t="shared" si="6"/>
        <v>0</v>
      </c>
    </row>
    <row r="82" spans="1:29" x14ac:dyDescent="0.35">
      <c r="A82" s="240" t="s">
        <v>71</v>
      </c>
      <c r="B82" s="14" t="s">
        <v>15</v>
      </c>
      <c r="C82" s="38"/>
      <c r="D82" s="38"/>
      <c r="E82" s="38"/>
      <c r="F82" s="38"/>
      <c r="G82" s="38"/>
      <c r="H82" s="38"/>
      <c r="I82" s="38"/>
      <c r="J82" s="46">
        <f t="shared" si="7"/>
        <v>0</v>
      </c>
      <c r="K82" s="38"/>
      <c r="L82" s="14">
        <v>15</v>
      </c>
      <c r="M82" s="14">
        <v>31</v>
      </c>
      <c r="N82" s="14">
        <v>30</v>
      </c>
      <c r="O82" s="14">
        <v>30</v>
      </c>
      <c r="P82" s="48">
        <f t="shared" si="8"/>
        <v>106</v>
      </c>
      <c r="Q82" s="54">
        <f t="shared" si="9"/>
        <v>106</v>
      </c>
      <c r="S82" s="36"/>
      <c r="T82" s="163">
        <v>73</v>
      </c>
      <c r="U82" s="164"/>
      <c r="V82" s="165"/>
      <c r="W82" s="165"/>
      <c r="X82" s="165"/>
      <c r="Y82" s="165" t="e">
        <f t="shared" si="3"/>
        <v>#DIV/0!</v>
      </c>
      <c r="Z82" s="165"/>
      <c r="AA82" s="165">
        <f t="shared" si="4"/>
        <v>0</v>
      </c>
      <c r="AB82" s="165"/>
      <c r="AC82" s="165">
        <f t="shared" si="6"/>
        <v>0</v>
      </c>
    </row>
    <row r="83" spans="1:29" x14ac:dyDescent="0.35">
      <c r="A83" s="240"/>
      <c r="B83" s="16" t="s">
        <v>16</v>
      </c>
      <c r="C83" s="39"/>
      <c r="D83" s="39"/>
      <c r="E83" s="39"/>
      <c r="F83" s="39"/>
      <c r="G83" s="39"/>
      <c r="H83" s="39"/>
      <c r="I83" s="39"/>
      <c r="J83" s="46">
        <f t="shared" si="7"/>
        <v>0</v>
      </c>
      <c r="K83" s="39"/>
      <c r="L83" s="16">
        <v>99.64</v>
      </c>
      <c r="M83" s="16">
        <v>212.05</v>
      </c>
      <c r="N83" s="16">
        <v>244.73</v>
      </c>
      <c r="O83" s="16">
        <v>240.96</v>
      </c>
      <c r="P83" s="48">
        <f t="shared" si="8"/>
        <v>797.38</v>
      </c>
      <c r="Q83" s="168">
        <f t="shared" si="9"/>
        <v>797.38</v>
      </c>
      <c r="R83" s="169" t="s">
        <v>90</v>
      </c>
      <c r="S83" s="36">
        <v>1195.9100000000001</v>
      </c>
      <c r="T83" s="163">
        <v>74</v>
      </c>
      <c r="U83" s="166"/>
      <c r="V83" s="165"/>
      <c r="W83" s="165"/>
      <c r="X83" s="165"/>
      <c r="Y83" s="165" t="e">
        <f t="shared" si="3"/>
        <v>#DIV/0!</v>
      </c>
      <c r="Z83" s="165"/>
      <c r="AA83" s="165">
        <f t="shared" si="4"/>
        <v>0</v>
      </c>
      <c r="AB83" s="165"/>
      <c r="AC83" s="165">
        <f t="shared" si="6"/>
        <v>0</v>
      </c>
    </row>
    <row r="84" spans="1:29" ht="15" thickBot="1" x14ac:dyDescent="0.4">
      <c r="A84" s="241"/>
      <c r="B84" s="18" t="s">
        <v>17</v>
      </c>
      <c r="C84" s="40"/>
      <c r="D84" s="40"/>
      <c r="E84" s="40"/>
      <c r="F84" s="40"/>
      <c r="G84" s="40"/>
      <c r="H84" s="40"/>
      <c r="I84" s="40"/>
      <c r="J84" s="46">
        <f t="shared" si="7"/>
        <v>0</v>
      </c>
      <c r="K84" s="40"/>
      <c r="L84" s="18">
        <v>1488.8</v>
      </c>
      <c r="M84" s="18">
        <v>3449.5</v>
      </c>
      <c r="N84" s="18">
        <v>3834.7</v>
      </c>
      <c r="O84" s="18">
        <v>3624</v>
      </c>
      <c r="P84" s="69">
        <f t="shared" si="8"/>
        <v>12397</v>
      </c>
      <c r="Q84" s="171">
        <f t="shared" si="9"/>
        <v>12397</v>
      </c>
      <c r="R84" s="172" t="s">
        <v>89</v>
      </c>
      <c r="S84" s="36"/>
      <c r="T84" s="166" t="s">
        <v>87</v>
      </c>
      <c r="U84" s="166" t="s">
        <v>88</v>
      </c>
      <c r="V84" s="167" t="s">
        <v>88</v>
      </c>
      <c r="W84" s="165">
        <f>SUM(W10:W33)</f>
        <v>28098.670000000006</v>
      </c>
      <c r="X84" s="165">
        <f>SUM(X10:X83)</f>
        <v>98289.519999999975</v>
      </c>
      <c r="Y84" s="166" t="s">
        <v>88</v>
      </c>
      <c r="Z84" s="167">
        <f>SUM(Z10:Z83)</f>
        <v>969216.4099999998</v>
      </c>
      <c r="AA84" s="167" t="s">
        <v>88</v>
      </c>
      <c r="AB84" s="167">
        <f>SUM(AB10:AB83)</f>
        <v>107696.38836984926</v>
      </c>
      <c r="AC84" s="167">
        <f>SUM(AC10:AC83)</f>
        <v>-9406.8683698492441</v>
      </c>
    </row>
    <row r="85" spans="1:29" x14ac:dyDescent="0.35">
      <c r="A85" s="230" t="s">
        <v>72</v>
      </c>
      <c r="B85" s="19" t="s">
        <v>15</v>
      </c>
      <c r="C85" s="71"/>
      <c r="D85" s="71"/>
      <c r="E85" s="71"/>
      <c r="F85" s="71"/>
      <c r="G85" s="71"/>
      <c r="H85" s="71"/>
      <c r="I85" s="71"/>
      <c r="J85" s="46">
        <f t="shared" si="7"/>
        <v>0</v>
      </c>
      <c r="K85" s="71"/>
      <c r="L85" s="71"/>
      <c r="M85" s="71"/>
      <c r="N85" s="14">
        <v>5</v>
      </c>
      <c r="O85" s="14">
        <v>14</v>
      </c>
      <c r="P85" s="48">
        <f t="shared" si="8"/>
        <v>19</v>
      </c>
      <c r="Q85" s="54">
        <f t="shared" si="9"/>
        <v>19</v>
      </c>
      <c r="S85" s="36"/>
      <c r="T85" s="36"/>
      <c r="U85" s="36"/>
      <c r="V85" s="36"/>
      <c r="W85" s="142"/>
    </row>
    <row r="86" spans="1:29" x14ac:dyDescent="0.35">
      <c r="A86" s="231"/>
      <c r="B86" s="16" t="s">
        <v>16</v>
      </c>
      <c r="C86" s="72"/>
      <c r="D86" s="72"/>
      <c r="E86" s="72"/>
      <c r="F86" s="72"/>
      <c r="G86" s="72"/>
      <c r="H86" s="72"/>
      <c r="I86" s="72"/>
      <c r="J86" s="46">
        <f t="shared" si="7"/>
        <v>0</v>
      </c>
      <c r="K86" s="72"/>
      <c r="L86" s="72"/>
      <c r="M86" s="72"/>
      <c r="N86" s="16">
        <v>115.92</v>
      </c>
      <c r="O86" s="16">
        <v>267.72000000000003</v>
      </c>
      <c r="P86" s="48">
        <f t="shared" si="8"/>
        <v>383.64000000000004</v>
      </c>
      <c r="Q86" s="168">
        <f t="shared" si="9"/>
        <v>383.64000000000004</v>
      </c>
      <c r="R86" s="169" t="s">
        <v>90</v>
      </c>
      <c r="S86" s="36">
        <v>575.38</v>
      </c>
      <c r="T86" s="36"/>
      <c r="U86" s="36"/>
      <c r="V86" s="36"/>
      <c r="W86" s="142"/>
    </row>
    <row r="87" spans="1:29" ht="15" thickBot="1" x14ac:dyDescent="0.4">
      <c r="A87" s="232"/>
      <c r="B87" s="18" t="s">
        <v>17</v>
      </c>
      <c r="C87" s="70"/>
      <c r="D87" s="70"/>
      <c r="E87" s="70"/>
      <c r="F87" s="70"/>
      <c r="G87" s="70"/>
      <c r="H87" s="70"/>
      <c r="I87" s="70"/>
      <c r="J87" s="46">
        <f t="shared" si="7"/>
        <v>0</v>
      </c>
      <c r="K87" s="70"/>
      <c r="L87" s="70"/>
      <c r="M87" s="70"/>
      <c r="N87" s="18">
        <v>1313</v>
      </c>
      <c r="O87" s="18">
        <v>3622</v>
      </c>
      <c r="P87" s="67">
        <f t="shared" si="8"/>
        <v>4935</v>
      </c>
      <c r="Q87" s="171">
        <f t="shared" si="9"/>
        <v>4935</v>
      </c>
      <c r="R87" s="172" t="s">
        <v>89</v>
      </c>
      <c r="S87" s="36"/>
      <c r="T87" s="36"/>
      <c r="U87" s="36"/>
      <c r="V87" s="36"/>
      <c r="W87" s="142"/>
    </row>
    <row r="88" spans="1:29" x14ac:dyDescent="0.35">
      <c r="A88" s="233"/>
      <c r="B88" s="19" t="s">
        <v>15</v>
      </c>
      <c r="C88" s="14"/>
      <c r="D88" s="14"/>
      <c r="E88" s="14"/>
      <c r="F88" s="14"/>
      <c r="G88" s="42"/>
      <c r="H88" s="14"/>
      <c r="I88" s="14"/>
      <c r="J88" s="46">
        <f t="shared" si="7"/>
        <v>0</v>
      </c>
      <c r="K88" s="14"/>
      <c r="L88" s="14"/>
      <c r="M88" s="14"/>
      <c r="N88" s="14"/>
      <c r="O88" s="14"/>
      <c r="P88" s="48">
        <f t="shared" si="8"/>
        <v>0</v>
      </c>
      <c r="Q88" s="54">
        <f t="shared" si="9"/>
        <v>0</v>
      </c>
      <c r="S88" s="36"/>
      <c r="T88" s="36"/>
      <c r="U88" s="55"/>
      <c r="V88" s="36"/>
      <c r="W88" s="142"/>
    </row>
    <row r="89" spans="1:29" x14ac:dyDescent="0.35">
      <c r="A89" s="234"/>
      <c r="B89" s="16" t="s">
        <v>16</v>
      </c>
      <c r="C89" s="16"/>
      <c r="D89" s="16"/>
      <c r="E89" s="16"/>
      <c r="F89" s="16"/>
      <c r="G89" s="43"/>
      <c r="H89" s="16"/>
      <c r="I89" s="16"/>
      <c r="J89" s="46">
        <f t="shared" si="7"/>
        <v>0</v>
      </c>
      <c r="K89" s="16"/>
      <c r="L89" s="16"/>
      <c r="M89" s="16"/>
      <c r="N89" s="16"/>
      <c r="O89" s="16"/>
      <c r="P89" s="48">
        <f t="shared" si="8"/>
        <v>0</v>
      </c>
      <c r="Q89" s="54">
        <f t="shared" si="9"/>
        <v>0</v>
      </c>
      <c r="S89" s="36"/>
      <c r="T89" s="36"/>
      <c r="U89" s="36"/>
      <c r="V89" s="36"/>
      <c r="W89" s="142"/>
    </row>
    <row r="90" spans="1:29" ht="15" thickBot="1" x14ac:dyDescent="0.4">
      <c r="A90" s="235"/>
      <c r="B90" s="18" t="s">
        <v>17</v>
      </c>
      <c r="C90" s="18"/>
      <c r="D90" s="18"/>
      <c r="E90" s="18"/>
      <c r="F90" s="18"/>
      <c r="G90" s="18"/>
      <c r="H90" s="18"/>
      <c r="I90" s="18"/>
      <c r="J90" s="46">
        <f t="shared" si="7"/>
        <v>0</v>
      </c>
      <c r="K90" s="18"/>
      <c r="L90" s="18"/>
      <c r="M90" s="18"/>
      <c r="N90" s="18"/>
      <c r="O90" s="18"/>
      <c r="P90" s="67">
        <f t="shared" si="8"/>
        <v>0</v>
      </c>
      <c r="Q90" s="68">
        <f t="shared" si="9"/>
        <v>0</v>
      </c>
      <c r="S90" s="36"/>
      <c r="T90" s="36"/>
      <c r="U90" s="36"/>
      <c r="V90" s="36"/>
      <c r="W90" s="142"/>
    </row>
    <row r="91" spans="1:29" x14ac:dyDescent="0.35">
      <c r="A91" s="236"/>
      <c r="B91" s="19" t="s">
        <v>15</v>
      </c>
      <c r="C91" s="83"/>
      <c r="D91" s="83"/>
      <c r="E91" s="83"/>
      <c r="F91" s="84"/>
      <c r="G91" s="84"/>
      <c r="H91" s="84"/>
      <c r="I91" s="84"/>
      <c r="J91" s="46">
        <f t="shared" si="7"/>
        <v>0</v>
      </c>
      <c r="K91" s="56"/>
      <c r="L91" s="56"/>
      <c r="M91" s="56"/>
      <c r="N91" s="56"/>
      <c r="O91" s="56"/>
      <c r="P91" s="48">
        <f t="shared" si="8"/>
        <v>0</v>
      </c>
      <c r="Q91" s="54">
        <f t="shared" si="9"/>
        <v>0</v>
      </c>
      <c r="S91" s="107"/>
      <c r="T91" s="36"/>
      <c r="U91" s="36"/>
      <c r="V91" s="36"/>
      <c r="W91" s="142"/>
    </row>
    <row r="92" spans="1:29" x14ac:dyDescent="0.35">
      <c r="A92" s="234"/>
      <c r="B92" s="16" t="s">
        <v>16</v>
      </c>
      <c r="C92" s="82"/>
      <c r="D92" s="82"/>
      <c r="E92" s="82"/>
      <c r="F92" s="85"/>
      <c r="G92" s="84"/>
      <c r="H92" s="84"/>
      <c r="I92" s="84"/>
      <c r="J92" s="46">
        <f t="shared" si="7"/>
        <v>0</v>
      </c>
      <c r="K92" s="56"/>
      <c r="L92" s="56"/>
      <c r="M92" s="56"/>
      <c r="N92" s="56"/>
      <c r="O92" s="88"/>
      <c r="P92" s="48">
        <f t="shared" si="8"/>
        <v>0</v>
      </c>
      <c r="Q92" s="54">
        <f t="shared" si="9"/>
        <v>0</v>
      </c>
      <c r="S92" s="36"/>
      <c r="T92" s="36"/>
      <c r="U92" s="36"/>
      <c r="V92" s="36"/>
      <c r="W92" s="142"/>
    </row>
    <row r="93" spans="1:29" ht="15" thickBot="1" x14ac:dyDescent="0.4">
      <c r="A93" s="235"/>
      <c r="B93" s="18" t="s">
        <v>17</v>
      </c>
      <c r="C93" s="86"/>
      <c r="D93" s="86"/>
      <c r="E93" s="86"/>
      <c r="F93" s="87"/>
      <c r="G93" s="84"/>
      <c r="H93" s="84"/>
      <c r="I93" s="84"/>
      <c r="J93" s="46">
        <f t="shared" si="7"/>
        <v>0</v>
      </c>
      <c r="K93" s="56"/>
      <c r="L93" s="56"/>
      <c r="M93" s="56"/>
      <c r="N93" s="56"/>
      <c r="O93" s="89"/>
      <c r="P93" s="67">
        <f t="shared" si="8"/>
        <v>0</v>
      </c>
      <c r="Q93" s="68">
        <f t="shared" si="9"/>
        <v>0</v>
      </c>
      <c r="S93" s="36"/>
      <c r="T93" s="36"/>
      <c r="U93" s="36"/>
      <c r="V93" s="36"/>
      <c r="W93" s="142"/>
    </row>
    <row r="94" spans="1:29" ht="15.5" thickTop="1" thickBot="1" x14ac:dyDescent="0.4">
      <c r="A94" s="213" t="s">
        <v>60</v>
      </c>
      <c r="B94" s="58" t="s">
        <v>15</v>
      </c>
      <c r="C94" s="4">
        <v>22</v>
      </c>
      <c r="D94" s="4">
        <v>19</v>
      </c>
      <c r="E94" s="59">
        <v>15</v>
      </c>
      <c r="F94" s="59">
        <v>23</v>
      </c>
      <c r="G94" s="62">
        <v>29</v>
      </c>
      <c r="H94" s="63">
        <v>24</v>
      </c>
      <c r="I94" s="63">
        <v>24</v>
      </c>
      <c r="J94" s="46">
        <f t="shared" si="7"/>
        <v>156</v>
      </c>
      <c r="K94" s="63">
        <v>30</v>
      </c>
      <c r="L94" s="63">
        <v>12</v>
      </c>
      <c r="M94" s="63">
        <v>23</v>
      </c>
      <c r="N94" s="63">
        <v>27</v>
      </c>
      <c r="O94" s="63">
        <v>20</v>
      </c>
      <c r="P94" s="48">
        <f t="shared" si="8"/>
        <v>112</v>
      </c>
      <c r="Q94" s="54">
        <f t="shared" si="9"/>
        <v>268</v>
      </c>
      <c r="S94" s="36"/>
      <c r="T94" s="36"/>
      <c r="U94" s="36"/>
      <c r="V94" s="36"/>
      <c r="W94" s="142"/>
    </row>
    <row r="95" spans="1:29" ht="15.5" thickTop="1" thickBot="1" x14ac:dyDescent="0.4">
      <c r="A95" s="214"/>
      <c r="B95" s="60" t="s">
        <v>16</v>
      </c>
      <c r="C95" s="5">
        <v>220.68</v>
      </c>
      <c r="D95" s="5">
        <v>148.84</v>
      </c>
      <c r="E95" s="60">
        <v>45.39</v>
      </c>
      <c r="F95" s="60">
        <v>65.099999999999994</v>
      </c>
      <c r="G95" s="62">
        <v>96.57</v>
      </c>
      <c r="H95" s="63">
        <v>75.709999999999994</v>
      </c>
      <c r="I95" s="63">
        <v>85.26</v>
      </c>
      <c r="J95" s="46">
        <f t="shared" si="7"/>
        <v>737.55</v>
      </c>
      <c r="K95" s="64">
        <v>132.16999999999999</v>
      </c>
      <c r="L95" s="64">
        <v>54.3</v>
      </c>
      <c r="M95" s="64">
        <v>84.01</v>
      </c>
      <c r="N95" s="64">
        <v>106.23</v>
      </c>
      <c r="O95" s="64">
        <v>71.260000000000005</v>
      </c>
      <c r="P95" s="48">
        <f t="shared" si="8"/>
        <v>447.96999999999997</v>
      </c>
      <c r="Q95" s="168">
        <f t="shared" si="9"/>
        <v>1185.52</v>
      </c>
      <c r="R95" s="169" t="s">
        <v>90</v>
      </c>
      <c r="S95" s="175">
        <v>1778.04</v>
      </c>
      <c r="T95" s="36"/>
      <c r="U95" s="36"/>
      <c r="V95" s="36"/>
      <c r="W95" s="143"/>
    </row>
    <row r="96" spans="1:29" ht="15.5" thickTop="1" thickBot="1" x14ac:dyDescent="0.4">
      <c r="A96" s="215"/>
      <c r="B96" s="61" t="s">
        <v>17</v>
      </c>
      <c r="C96" s="6">
        <v>3594.4</v>
      </c>
      <c r="D96" s="6">
        <v>2584.1999999999998</v>
      </c>
      <c r="E96" s="61">
        <v>721.4</v>
      </c>
      <c r="F96" s="61">
        <v>1161.5</v>
      </c>
      <c r="G96" s="62">
        <v>1721.2</v>
      </c>
      <c r="H96" s="63">
        <v>1341.6</v>
      </c>
      <c r="I96" s="63">
        <v>1502.8</v>
      </c>
      <c r="J96" s="46">
        <f t="shared" si="7"/>
        <v>12627.1</v>
      </c>
      <c r="K96" s="65">
        <v>2362.4</v>
      </c>
      <c r="L96" s="65">
        <v>956</v>
      </c>
      <c r="M96" s="65">
        <v>1457.4</v>
      </c>
      <c r="N96" s="65">
        <v>1674.6</v>
      </c>
      <c r="O96" s="65">
        <v>1244</v>
      </c>
      <c r="P96" s="67">
        <f t="shared" si="8"/>
        <v>7694.4</v>
      </c>
      <c r="Q96" s="171">
        <f t="shared" si="9"/>
        <v>20321.5</v>
      </c>
      <c r="R96" s="172" t="s">
        <v>89</v>
      </c>
      <c r="S96" s="36"/>
      <c r="T96" s="36"/>
      <c r="U96" s="36"/>
      <c r="V96" s="36"/>
      <c r="W96" s="142"/>
    </row>
    <row r="97" spans="1:23" x14ac:dyDescent="0.35">
      <c r="A97" s="223" t="s">
        <v>50</v>
      </c>
      <c r="B97" s="120" t="s">
        <v>15</v>
      </c>
      <c r="C97" s="4">
        <v>16</v>
      </c>
      <c r="D97" s="4">
        <v>14</v>
      </c>
      <c r="E97" s="4">
        <v>12</v>
      </c>
      <c r="F97" s="11">
        <v>14</v>
      </c>
      <c r="G97" s="59">
        <v>18</v>
      </c>
      <c r="H97" s="59">
        <v>25</v>
      </c>
      <c r="I97" s="59">
        <v>27</v>
      </c>
      <c r="J97" s="46">
        <f t="shared" si="7"/>
        <v>126</v>
      </c>
      <c r="K97" s="59">
        <v>24</v>
      </c>
      <c r="L97" s="59">
        <v>19</v>
      </c>
      <c r="M97" s="37"/>
      <c r="N97" s="37"/>
      <c r="O97" s="37"/>
      <c r="P97" s="48">
        <f t="shared" si="8"/>
        <v>43</v>
      </c>
      <c r="Q97" s="54">
        <f t="shared" si="9"/>
        <v>169</v>
      </c>
      <c r="S97" s="36"/>
      <c r="T97" s="36"/>
      <c r="U97" s="36"/>
      <c r="V97" s="36"/>
      <c r="W97" s="142"/>
    </row>
    <row r="98" spans="1:23" x14ac:dyDescent="0.35">
      <c r="A98" s="224"/>
      <c r="B98" s="121" t="s">
        <v>16</v>
      </c>
      <c r="C98" s="5">
        <v>82.17</v>
      </c>
      <c r="D98" s="5">
        <v>72.37</v>
      </c>
      <c r="E98" s="5">
        <v>78.010000000000005</v>
      </c>
      <c r="F98" s="12">
        <v>204.89</v>
      </c>
      <c r="G98" s="60">
        <v>92.69</v>
      </c>
      <c r="H98" s="60">
        <v>150.26</v>
      </c>
      <c r="I98" s="60">
        <v>151.44</v>
      </c>
      <c r="J98" s="46">
        <f t="shared" si="7"/>
        <v>831.82999999999993</v>
      </c>
      <c r="K98" s="60">
        <v>138.69</v>
      </c>
      <c r="L98" s="60">
        <v>88.79</v>
      </c>
      <c r="M98" s="44"/>
      <c r="N98" s="44"/>
      <c r="O98" s="44"/>
      <c r="P98" s="48">
        <f t="shared" si="8"/>
        <v>227.48000000000002</v>
      </c>
      <c r="Q98" s="168">
        <f t="shared" si="9"/>
        <v>1059.31</v>
      </c>
      <c r="R98" s="169" t="s">
        <v>90</v>
      </c>
      <c r="S98" s="36">
        <v>1656.02</v>
      </c>
      <c r="T98" s="36"/>
      <c r="U98" s="36"/>
      <c r="V98" s="36"/>
      <c r="W98" s="142"/>
    </row>
    <row r="99" spans="1:23" ht="15" thickBot="1" x14ac:dyDescent="0.4">
      <c r="A99" s="225"/>
      <c r="B99" s="122" t="s">
        <v>17</v>
      </c>
      <c r="C99" s="6">
        <v>1297.4000000000001</v>
      </c>
      <c r="D99" s="6">
        <v>1292.4000000000001</v>
      </c>
      <c r="E99" s="6">
        <v>1462.6</v>
      </c>
      <c r="F99" s="6">
        <v>3587.8</v>
      </c>
      <c r="G99" s="61">
        <v>1526.8</v>
      </c>
      <c r="H99" s="61">
        <v>2481</v>
      </c>
      <c r="I99" s="61">
        <v>2341.1999999999998</v>
      </c>
      <c r="J99" s="46">
        <f t="shared" si="7"/>
        <v>13989.2</v>
      </c>
      <c r="K99" s="61">
        <v>2194.1999999999998</v>
      </c>
      <c r="L99" s="61">
        <v>1377.8</v>
      </c>
      <c r="M99" s="40"/>
      <c r="N99" s="40"/>
      <c r="O99" s="40"/>
      <c r="P99" s="67">
        <f t="shared" si="8"/>
        <v>3572</v>
      </c>
      <c r="Q99" s="171">
        <f t="shared" si="9"/>
        <v>17561.2</v>
      </c>
      <c r="R99" s="172" t="s">
        <v>89</v>
      </c>
      <c r="S99" s="36"/>
      <c r="T99" s="36"/>
      <c r="U99" s="36"/>
      <c r="V99" s="36"/>
      <c r="W99" s="142"/>
    </row>
    <row r="100" spans="1:23" x14ac:dyDescent="0.35">
      <c r="A100" s="226" t="s">
        <v>38</v>
      </c>
      <c r="B100" s="58" t="s">
        <v>15</v>
      </c>
      <c r="C100" s="4">
        <v>5</v>
      </c>
      <c r="D100" s="59">
        <v>22</v>
      </c>
      <c r="E100" s="59">
        <v>15</v>
      </c>
      <c r="F100" s="59">
        <v>20</v>
      </c>
      <c r="G100" s="59">
        <v>20</v>
      </c>
      <c r="H100" s="59">
        <v>23</v>
      </c>
      <c r="I100" s="59">
        <v>20</v>
      </c>
      <c r="J100" s="46">
        <f t="shared" si="7"/>
        <v>125</v>
      </c>
      <c r="K100" s="59">
        <v>24</v>
      </c>
      <c r="L100" s="59">
        <v>22</v>
      </c>
      <c r="M100" s="59">
        <v>22</v>
      </c>
      <c r="N100" s="59">
        <v>22</v>
      </c>
      <c r="O100" s="59">
        <v>15</v>
      </c>
      <c r="P100" s="48">
        <f t="shared" si="8"/>
        <v>105</v>
      </c>
      <c r="Q100" s="54">
        <f t="shared" si="9"/>
        <v>230</v>
      </c>
      <c r="S100" s="36"/>
      <c r="T100" s="36"/>
      <c r="U100" s="36"/>
      <c r="V100" s="36"/>
      <c r="W100" s="142"/>
    </row>
    <row r="101" spans="1:23" x14ac:dyDescent="0.35">
      <c r="A101" s="227"/>
      <c r="B101" s="60" t="s">
        <v>16</v>
      </c>
      <c r="C101" s="5">
        <v>18.29</v>
      </c>
      <c r="D101" s="60">
        <v>202.43</v>
      </c>
      <c r="E101" s="60">
        <v>166.05</v>
      </c>
      <c r="F101" s="60">
        <v>211.92</v>
      </c>
      <c r="G101" s="60">
        <v>286.47000000000003</v>
      </c>
      <c r="H101" s="60">
        <v>234.77</v>
      </c>
      <c r="I101" s="60">
        <v>193.96</v>
      </c>
      <c r="J101" s="46">
        <f t="shared" si="7"/>
        <v>1313.89</v>
      </c>
      <c r="K101" s="60">
        <v>233.28</v>
      </c>
      <c r="L101" s="60">
        <v>203.49</v>
      </c>
      <c r="M101" s="60">
        <v>332.15</v>
      </c>
      <c r="N101" s="60">
        <v>237.43</v>
      </c>
      <c r="O101" s="60">
        <v>184.4</v>
      </c>
      <c r="P101" s="48">
        <f t="shared" si="8"/>
        <v>1190.75</v>
      </c>
      <c r="Q101" s="168">
        <f t="shared" si="9"/>
        <v>2504.6400000000003</v>
      </c>
      <c r="R101" s="169" t="s">
        <v>90</v>
      </c>
      <c r="S101" s="36">
        <v>3756.46</v>
      </c>
      <c r="T101" s="36"/>
      <c r="U101" s="36"/>
      <c r="V101" s="36"/>
      <c r="W101" s="142"/>
    </row>
    <row r="102" spans="1:23" ht="15" thickBot="1" x14ac:dyDescent="0.4">
      <c r="A102" s="228"/>
      <c r="B102" s="61" t="s">
        <v>17</v>
      </c>
      <c r="C102" s="6">
        <v>265.60000000000002</v>
      </c>
      <c r="D102" s="61">
        <v>3461.7</v>
      </c>
      <c r="E102" s="61">
        <v>2839.4</v>
      </c>
      <c r="F102" s="61">
        <v>3453.6</v>
      </c>
      <c r="G102" s="61">
        <v>4565.5</v>
      </c>
      <c r="H102" s="61">
        <v>3806.4</v>
      </c>
      <c r="I102" s="61">
        <v>3100.4</v>
      </c>
      <c r="J102" s="46">
        <f t="shared" si="7"/>
        <v>21492.600000000002</v>
      </c>
      <c r="K102" s="61">
        <v>3749.7</v>
      </c>
      <c r="L102" s="61">
        <v>3109.8</v>
      </c>
      <c r="M102" s="61">
        <v>5041.3</v>
      </c>
      <c r="N102" s="61">
        <v>3826.4</v>
      </c>
      <c r="O102" s="61">
        <v>2884.5</v>
      </c>
      <c r="P102" s="67">
        <f t="shared" si="8"/>
        <v>18611.699999999997</v>
      </c>
      <c r="Q102" s="171">
        <f t="shared" si="9"/>
        <v>40104.300000000003</v>
      </c>
      <c r="R102" s="172" t="s">
        <v>89</v>
      </c>
      <c r="S102" s="36"/>
      <c r="T102" s="36"/>
      <c r="U102" s="36"/>
      <c r="V102" s="36"/>
      <c r="W102" s="142"/>
    </row>
    <row r="103" spans="1:23" x14ac:dyDescent="0.35">
      <c r="A103" s="220" t="s">
        <v>22</v>
      </c>
      <c r="B103" s="58" t="s">
        <v>15</v>
      </c>
      <c r="C103" s="59">
        <v>15</v>
      </c>
      <c r="D103" s="59">
        <v>9</v>
      </c>
      <c r="E103" s="59">
        <v>8</v>
      </c>
      <c r="F103" s="59">
        <v>6</v>
      </c>
      <c r="G103" s="59">
        <v>13</v>
      </c>
      <c r="H103" s="59">
        <v>14</v>
      </c>
      <c r="I103" s="59">
        <v>10</v>
      </c>
      <c r="J103" s="46">
        <f t="shared" si="7"/>
        <v>75</v>
      </c>
      <c r="K103" s="59">
        <v>6</v>
      </c>
      <c r="L103" s="59">
        <v>11</v>
      </c>
      <c r="M103" s="59">
        <v>20</v>
      </c>
      <c r="N103" s="59">
        <v>19</v>
      </c>
      <c r="O103" s="59">
        <v>11</v>
      </c>
      <c r="P103" s="48">
        <f t="shared" si="8"/>
        <v>67</v>
      </c>
      <c r="Q103" s="54">
        <f t="shared" si="9"/>
        <v>142</v>
      </c>
      <c r="S103" s="36"/>
      <c r="T103" s="36"/>
      <c r="U103" s="36"/>
      <c r="V103" s="36"/>
      <c r="W103" s="142"/>
    </row>
    <row r="104" spans="1:23" x14ac:dyDescent="0.35">
      <c r="A104" s="221"/>
      <c r="B104" s="60" t="s">
        <v>16</v>
      </c>
      <c r="C104" s="60">
        <v>78.83</v>
      </c>
      <c r="D104" s="60">
        <v>77.599999999999994</v>
      </c>
      <c r="E104" s="60">
        <v>123.93</v>
      </c>
      <c r="F104" s="60">
        <v>25</v>
      </c>
      <c r="G104" s="60">
        <v>122.72</v>
      </c>
      <c r="H104" s="60">
        <v>85.44</v>
      </c>
      <c r="I104" s="60">
        <v>91</v>
      </c>
      <c r="J104" s="46">
        <f t="shared" si="7"/>
        <v>604.52</v>
      </c>
      <c r="K104" s="60">
        <v>21</v>
      </c>
      <c r="L104" s="60">
        <v>90.7</v>
      </c>
      <c r="M104" s="60">
        <v>192</v>
      </c>
      <c r="N104" s="60">
        <v>199.05</v>
      </c>
      <c r="O104" s="60">
        <v>119.34</v>
      </c>
      <c r="P104" s="48">
        <f t="shared" si="8"/>
        <v>622.09</v>
      </c>
      <c r="Q104" s="168">
        <f t="shared" si="9"/>
        <v>1226.6100000000001</v>
      </c>
      <c r="R104" s="169" t="s">
        <v>90</v>
      </c>
      <c r="S104" s="36">
        <v>1839.67</v>
      </c>
      <c r="T104" s="36"/>
      <c r="U104" s="36"/>
      <c r="V104" s="36"/>
      <c r="W104" s="142"/>
    </row>
    <row r="105" spans="1:23" ht="15" thickBot="1" x14ac:dyDescent="0.4">
      <c r="A105" s="222"/>
      <c r="B105" s="61" t="s">
        <v>17</v>
      </c>
      <c r="C105" s="61">
        <v>1706</v>
      </c>
      <c r="D105" s="61">
        <v>1548</v>
      </c>
      <c r="E105" s="61">
        <v>2414</v>
      </c>
      <c r="F105" s="61">
        <v>520</v>
      </c>
      <c r="G105" s="61">
        <v>2521</v>
      </c>
      <c r="H105" s="61">
        <v>1705</v>
      </c>
      <c r="I105" s="61">
        <v>1679</v>
      </c>
      <c r="J105" s="46">
        <f t="shared" si="7"/>
        <v>12093</v>
      </c>
      <c r="K105" s="61">
        <v>418</v>
      </c>
      <c r="L105" s="61">
        <v>1558.4</v>
      </c>
      <c r="M105" s="61">
        <v>3818</v>
      </c>
      <c r="N105" s="61">
        <v>4090</v>
      </c>
      <c r="O105" s="61">
        <v>2169</v>
      </c>
      <c r="P105" s="67">
        <f t="shared" si="8"/>
        <v>12053.4</v>
      </c>
      <c r="Q105" s="171">
        <f t="shared" si="9"/>
        <v>24146.400000000001</v>
      </c>
      <c r="R105" s="172" t="s">
        <v>89</v>
      </c>
      <c r="S105" s="36"/>
      <c r="T105" s="36"/>
      <c r="U105" s="36"/>
      <c r="V105" s="36"/>
      <c r="W105" s="142"/>
    </row>
    <row r="106" spans="1:23" x14ac:dyDescent="0.35">
      <c r="A106" s="213" t="s">
        <v>24</v>
      </c>
      <c r="B106" s="58" t="s">
        <v>15</v>
      </c>
      <c r="C106" s="59">
        <v>22</v>
      </c>
      <c r="D106" s="59">
        <v>19</v>
      </c>
      <c r="E106" s="59">
        <v>22</v>
      </c>
      <c r="F106" s="59">
        <v>19</v>
      </c>
      <c r="G106" s="59">
        <v>12</v>
      </c>
      <c r="H106" s="59">
        <v>18</v>
      </c>
      <c r="I106" s="130">
        <v>0</v>
      </c>
      <c r="J106" s="46">
        <f t="shared" si="7"/>
        <v>112</v>
      </c>
      <c r="K106" s="130">
        <v>0</v>
      </c>
      <c r="L106" s="130">
        <v>0</v>
      </c>
      <c r="M106" s="130"/>
      <c r="N106" s="130"/>
      <c r="O106" s="130"/>
      <c r="P106" s="48">
        <f t="shared" si="8"/>
        <v>0</v>
      </c>
      <c r="Q106" s="54">
        <f t="shared" si="9"/>
        <v>112</v>
      </c>
      <c r="S106" s="36"/>
      <c r="T106" s="36"/>
      <c r="U106" s="36"/>
      <c r="V106" s="36"/>
      <c r="W106" s="142"/>
    </row>
    <row r="107" spans="1:23" x14ac:dyDescent="0.35">
      <c r="A107" s="214"/>
      <c r="B107" s="60" t="s">
        <v>16</v>
      </c>
      <c r="C107" s="60">
        <v>116</v>
      </c>
      <c r="D107" s="60">
        <v>101</v>
      </c>
      <c r="E107" s="60">
        <v>97</v>
      </c>
      <c r="F107" s="60">
        <v>134</v>
      </c>
      <c r="G107" s="60">
        <v>87</v>
      </c>
      <c r="H107" s="60">
        <v>118</v>
      </c>
      <c r="I107" s="131">
        <v>0</v>
      </c>
      <c r="J107" s="46">
        <f t="shared" si="7"/>
        <v>653</v>
      </c>
      <c r="K107" s="131">
        <v>0</v>
      </c>
      <c r="L107" s="131">
        <v>0</v>
      </c>
      <c r="M107" s="131"/>
      <c r="N107" s="131"/>
      <c r="O107" s="131"/>
      <c r="P107" s="48">
        <f t="shared" si="8"/>
        <v>0</v>
      </c>
      <c r="Q107" s="168">
        <f t="shared" si="9"/>
        <v>653</v>
      </c>
      <c r="R107" s="169" t="s">
        <v>90</v>
      </c>
      <c r="S107" s="36">
        <v>979.37</v>
      </c>
      <c r="T107" s="36"/>
      <c r="U107" s="36"/>
      <c r="V107" s="36"/>
      <c r="W107" s="142"/>
    </row>
    <row r="108" spans="1:23" ht="15" thickBot="1" x14ac:dyDescent="0.4">
      <c r="A108" s="215"/>
      <c r="B108" s="61" t="s">
        <v>17</v>
      </c>
      <c r="C108" s="61">
        <v>2572</v>
      </c>
      <c r="D108" s="61">
        <v>2305</v>
      </c>
      <c r="E108" s="61">
        <v>2194</v>
      </c>
      <c r="F108" s="61">
        <v>3071</v>
      </c>
      <c r="G108" s="61">
        <v>2058</v>
      </c>
      <c r="H108" s="61">
        <v>2678</v>
      </c>
      <c r="I108" s="132">
        <v>0</v>
      </c>
      <c r="J108" s="46">
        <f t="shared" si="7"/>
        <v>14878</v>
      </c>
      <c r="K108" s="132">
        <v>0</v>
      </c>
      <c r="L108" s="132">
        <v>0</v>
      </c>
      <c r="M108" s="132"/>
      <c r="N108" s="132"/>
      <c r="O108" s="132"/>
      <c r="P108" s="67">
        <f t="shared" si="8"/>
        <v>0</v>
      </c>
      <c r="Q108" s="171">
        <f t="shared" si="9"/>
        <v>14878</v>
      </c>
      <c r="R108" s="172" t="s">
        <v>89</v>
      </c>
      <c r="S108" s="36"/>
      <c r="T108" s="36"/>
      <c r="U108" s="36"/>
      <c r="V108" s="36"/>
      <c r="W108" s="142"/>
    </row>
    <row r="109" spans="1:23" x14ac:dyDescent="0.35">
      <c r="A109" s="213" t="s">
        <v>23</v>
      </c>
      <c r="B109" s="58" t="s">
        <v>15</v>
      </c>
      <c r="C109" s="59">
        <v>13</v>
      </c>
      <c r="D109" s="59">
        <v>7</v>
      </c>
      <c r="E109" s="59">
        <v>12</v>
      </c>
      <c r="F109" s="59">
        <v>9</v>
      </c>
      <c r="G109" s="59">
        <v>8</v>
      </c>
      <c r="H109" s="59">
        <v>11</v>
      </c>
      <c r="I109" s="59">
        <v>8</v>
      </c>
      <c r="J109" s="46">
        <f t="shared" si="7"/>
        <v>68</v>
      </c>
      <c r="K109" s="59">
        <v>10</v>
      </c>
      <c r="L109" s="59">
        <v>5</v>
      </c>
      <c r="M109" s="59">
        <v>6</v>
      </c>
      <c r="N109" s="59">
        <v>9</v>
      </c>
      <c r="O109" s="59">
        <v>7</v>
      </c>
      <c r="P109" s="48">
        <f t="shared" si="8"/>
        <v>37</v>
      </c>
      <c r="Q109" s="54">
        <f t="shared" si="9"/>
        <v>105</v>
      </c>
      <c r="S109" s="36"/>
      <c r="T109" s="36"/>
      <c r="U109" s="36"/>
      <c r="V109" s="36"/>
      <c r="W109" s="142"/>
    </row>
    <row r="110" spans="1:23" x14ac:dyDescent="0.35">
      <c r="A110" s="214"/>
      <c r="B110" s="60" t="s">
        <v>16</v>
      </c>
      <c r="C110" s="60">
        <v>97.39</v>
      </c>
      <c r="D110" s="60">
        <v>38</v>
      </c>
      <c r="E110" s="60">
        <v>62.38</v>
      </c>
      <c r="F110" s="60">
        <v>72.739999999999995</v>
      </c>
      <c r="G110" s="60">
        <v>52</v>
      </c>
      <c r="H110" s="60">
        <v>99</v>
      </c>
      <c r="I110" s="60">
        <v>87</v>
      </c>
      <c r="J110" s="46">
        <f t="shared" si="7"/>
        <v>508.51</v>
      </c>
      <c r="K110" s="60">
        <v>76</v>
      </c>
      <c r="L110" s="60">
        <v>34</v>
      </c>
      <c r="M110" s="60">
        <v>24</v>
      </c>
      <c r="N110" s="60">
        <v>48</v>
      </c>
      <c r="O110" s="60">
        <v>48.44</v>
      </c>
      <c r="P110" s="48">
        <f t="shared" si="8"/>
        <v>230.44</v>
      </c>
      <c r="Q110" s="168">
        <f t="shared" si="9"/>
        <v>738.95</v>
      </c>
      <c r="R110" s="169" t="s">
        <v>90</v>
      </c>
      <c r="S110" s="36">
        <v>1108.28</v>
      </c>
      <c r="T110" s="36"/>
      <c r="U110" s="36"/>
      <c r="V110" s="36"/>
      <c r="W110" s="142"/>
    </row>
    <row r="111" spans="1:23" ht="15" thickBot="1" x14ac:dyDescent="0.4">
      <c r="A111" s="215"/>
      <c r="B111" s="61" t="s">
        <v>17</v>
      </c>
      <c r="C111" s="61">
        <v>2111</v>
      </c>
      <c r="D111" s="61">
        <v>732</v>
      </c>
      <c r="E111" s="61">
        <v>1324</v>
      </c>
      <c r="F111" s="61">
        <v>1374</v>
      </c>
      <c r="G111" s="61">
        <v>1024</v>
      </c>
      <c r="H111" s="61">
        <v>1902</v>
      </c>
      <c r="I111" s="61">
        <v>1666</v>
      </c>
      <c r="J111" s="46">
        <f t="shared" si="7"/>
        <v>10133</v>
      </c>
      <c r="K111" s="61">
        <v>1604</v>
      </c>
      <c r="L111" s="61">
        <v>450</v>
      </c>
      <c r="M111" s="61">
        <v>456</v>
      </c>
      <c r="N111" s="61">
        <v>938</v>
      </c>
      <c r="O111" s="61">
        <v>1052</v>
      </c>
      <c r="P111" s="67">
        <f t="shared" si="8"/>
        <v>4500</v>
      </c>
      <c r="Q111" s="171">
        <f t="shared" si="9"/>
        <v>14633</v>
      </c>
      <c r="R111" s="172" t="s">
        <v>89</v>
      </c>
      <c r="S111" s="36"/>
      <c r="T111" s="36"/>
      <c r="U111" s="36"/>
      <c r="V111" s="36"/>
      <c r="W111" s="142"/>
    </row>
    <row r="112" spans="1:23" x14ac:dyDescent="0.35">
      <c r="A112" s="213" t="s">
        <v>51</v>
      </c>
      <c r="B112" s="58" t="s">
        <v>15</v>
      </c>
      <c r="C112" s="59">
        <v>7</v>
      </c>
      <c r="D112" s="59">
        <v>9</v>
      </c>
      <c r="E112" s="59">
        <v>6</v>
      </c>
      <c r="F112" s="59">
        <v>6</v>
      </c>
      <c r="G112" s="59">
        <v>8</v>
      </c>
      <c r="H112" s="59">
        <v>8</v>
      </c>
      <c r="I112" s="59">
        <v>6</v>
      </c>
      <c r="J112" s="46">
        <f t="shared" si="7"/>
        <v>50</v>
      </c>
      <c r="K112" s="59">
        <v>10</v>
      </c>
      <c r="L112" s="59">
        <v>6</v>
      </c>
      <c r="M112" s="59">
        <v>6</v>
      </c>
      <c r="N112" s="59">
        <v>8</v>
      </c>
      <c r="O112" s="59">
        <v>10</v>
      </c>
      <c r="P112" s="48">
        <f t="shared" si="8"/>
        <v>40</v>
      </c>
      <c r="Q112" s="54">
        <f t="shared" si="9"/>
        <v>90</v>
      </c>
      <c r="S112" s="36"/>
      <c r="T112" s="36"/>
      <c r="U112" s="36"/>
      <c r="V112" s="36"/>
      <c r="W112" s="142"/>
    </row>
    <row r="113" spans="1:23" x14ac:dyDescent="0.35">
      <c r="A113" s="214"/>
      <c r="B113" s="60" t="s">
        <v>16</v>
      </c>
      <c r="C113" s="60">
        <v>40.83</v>
      </c>
      <c r="D113" s="60">
        <v>22</v>
      </c>
      <c r="E113" s="60">
        <v>14.9</v>
      </c>
      <c r="F113" s="60">
        <v>36.75</v>
      </c>
      <c r="G113" s="60">
        <v>51.56</v>
      </c>
      <c r="H113" s="60">
        <v>54.8</v>
      </c>
      <c r="I113" s="60">
        <v>13.91</v>
      </c>
      <c r="J113" s="46">
        <f t="shared" si="7"/>
        <v>234.75000000000003</v>
      </c>
      <c r="K113" s="60">
        <v>60.48</v>
      </c>
      <c r="L113" s="60">
        <v>25.28</v>
      </c>
      <c r="M113" s="60">
        <v>24.03</v>
      </c>
      <c r="N113" s="60">
        <v>61.15</v>
      </c>
      <c r="O113" s="60">
        <v>42.02</v>
      </c>
      <c r="P113" s="48">
        <f t="shared" si="8"/>
        <v>212.96</v>
      </c>
      <c r="Q113" s="168">
        <f t="shared" si="9"/>
        <v>447.71000000000004</v>
      </c>
      <c r="R113" s="169" t="s">
        <v>90</v>
      </c>
      <c r="S113" s="36">
        <v>699.91</v>
      </c>
      <c r="T113" s="36"/>
      <c r="U113" s="36"/>
      <c r="V113" s="36"/>
      <c r="W113" s="142"/>
    </row>
    <row r="114" spans="1:23" ht="15" thickBot="1" x14ac:dyDescent="0.4">
      <c r="A114" s="215"/>
      <c r="B114" s="61" t="s">
        <v>17</v>
      </c>
      <c r="C114" s="61">
        <v>719</v>
      </c>
      <c r="D114" s="61">
        <v>356</v>
      </c>
      <c r="E114" s="61">
        <v>323</v>
      </c>
      <c r="F114" s="61">
        <v>588</v>
      </c>
      <c r="G114" s="61">
        <v>830</v>
      </c>
      <c r="H114" s="61">
        <v>902</v>
      </c>
      <c r="I114" s="61">
        <v>327</v>
      </c>
      <c r="J114" s="46">
        <f t="shared" si="7"/>
        <v>4045</v>
      </c>
      <c r="K114" s="61">
        <v>1108</v>
      </c>
      <c r="L114" s="61">
        <v>397</v>
      </c>
      <c r="M114" s="61">
        <v>460</v>
      </c>
      <c r="N114" s="61">
        <v>1199</v>
      </c>
      <c r="O114" s="61">
        <v>764</v>
      </c>
      <c r="P114" s="67">
        <f t="shared" si="8"/>
        <v>3928</v>
      </c>
      <c r="Q114" s="171">
        <f t="shared" si="9"/>
        <v>7973</v>
      </c>
      <c r="R114" s="172" t="s">
        <v>89</v>
      </c>
      <c r="S114" s="36"/>
      <c r="T114" s="36"/>
      <c r="U114" s="36"/>
      <c r="V114" s="36"/>
      <c r="W114" s="142"/>
    </row>
    <row r="115" spans="1:23" x14ac:dyDescent="0.35">
      <c r="A115" s="216" t="s">
        <v>43</v>
      </c>
      <c r="B115" s="91" t="s">
        <v>15</v>
      </c>
      <c r="C115" s="91">
        <v>1</v>
      </c>
      <c r="D115" s="91">
        <v>17</v>
      </c>
      <c r="E115" s="91">
        <v>24</v>
      </c>
      <c r="F115" s="91">
        <v>25</v>
      </c>
      <c r="G115" s="91">
        <v>19</v>
      </c>
      <c r="H115" s="91">
        <v>17</v>
      </c>
      <c r="I115" s="91">
        <v>9</v>
      </c>
      <c r="J115" s="46">
        <f t="shared" si="7"/>
        <v>112</v>
      </c>
      <c r="K115" s="91">
        <v>11</v>
      </c>
      <c r="L115" s="91">
        <v>14</v>
      </c>
      <c r="M115" s="91">
        <v>21</v>
      </c>
      <c r="N115" s="134">
        <v>19</v>
      </c>
      <c r="O115" s="147">
        <v>19</v>
      </c>
      <c r="P115" s="48">
        <f t="shared" si="8"/>
        <v>84</v>
      </c>
      <c r="Q115" s="54">
        <f t="shared" si="9"/>
        <v>196</v>
      </c>
      <c r="S115" s="36"/>
      <c r="T115" s="36"/>
      <c r="U115" s="36"/>
      <c r="V115" s="36"/>
      <c r="W115" s="142"/>
    </row>
    <row r="116" spans="1:23" x14ac:dyDescent="0.35">
      <c r="A116" s="209"/>
      <c r="B116" s="92" t="s">
        <v>16</v>
      </c>
      <c r="C116" s="92">
        <v>19.16</v>
      </c>
      <c r="D116" s="92">
        <v>211.91</v>
      </c>
      <c r="E116" s="92">
        <v>363.08</v>
      </c>
      <c r="F116" s="92">
        <v>375.43</v>
      </c>
      <c r="G116" s="92">
        <v>385.36</v>
      </c>
      <c r="H116" s="92">
        <v>367.23</v>
      </c>
      <c r="I116" s="92">
        <v>175.65</v>
      </c>
      <c r="J116" s="46">
        <f t="shared" si="7"/>
        <v>1897.8200000000002</v>
      </c>
      <c r="K116" s="92">
        <v>244.08</v>
      </c>
      <c r="L116" s="92">
        <v>331.24</v>
      </c>
      <c r="M116" s="92">
        <v>444.66</v>
      </c>
      <c r="N116" s="148">
        <v>377.82</v>
      </c>
      <c r="O116" s="149">
        <v>426.6</v>
      </c>
      <c r="P116" s="48">
        <f t="shared" si="8"/>
        <v>1824.4</v>
      </c>
      <c r="Q116" s="168">
        <f t="shared" si="9"/>
        <v>3722.2200000000003</v>
      </c>
      <c r="R116" s="169" t="s">
        <v>90</v>
      </c>
      <c r="S116" s="36">
        <v>5818.95</v>
      </c>
      <c r="T116" s="36"/>
      <c r="U116" s="36"/>
      <c r="V116" s="36"/>
      <c r="W116" s="142"/>
    </row>
    <row r="117" spans="1:23" ht="15" thickBot="1" x14ac:dyDescent="0.4">
      <c r="A117" s="210"/>
      <c r="B117" s="93" t="s">
        <v>17</v>
      </c>
      <c r="C117" s="93">
        <v>147.1</v>
      </c>
      <c r="D117" s="93">
        <v>2509.9</v>
      </c>
      <c r="E117" s="93">
        <v>4553.3999999999996</v>
      </c>
      <c r="F117" s="93">
        <v>4781.8</v>
      </c>
      <c r="G117" s="93">
        <v>4830.8999999999996</v>
      </c>
      <c r="H117" s="93">
        <v>4531</v>
      </c>
      <c r="I117" s="93">
        <v>2440</v>
      </c>
      <c r="J117" s="46">
        <f t="shared" si="7"/>
        <v>23794.1</v>
      </c>
      <c r="K117" s="93">
        <v>3827</v>
      </c>
      <c r="L117" s="93">
        <v>3534</v>
      </c>
      <c r="M117" s="93">
        <v>5435</v>
      </c>
      <c r="N117" s="135">
        <v>4904</v>
      </c>
      <c r="O117" s="150">
        <v>5320</v>
      </c>
      <c r="P117" s="67">
        <f t="shared" si="8"/>
        <v>23020</v>
      </c>
      <c r="Q117" s="171">
        <f t="shared" si="9"/>
        <v>46814.1</v>
      </c>
      <c r="R117" s="172" t="s">
        <v>89</v>
      </c>
      <c r="S117" s="107"/>
      <c r="T117" s="107"/>
      <c r="U117" s="107"/>
      <c r="V117" s="107"/>
      <c r="W117" s="142"/>
    </row>
    <row r="118" spans="1:23" x14ac:dyDescent="0.35">
      <c r="A118" s="217" t="s">
        <v>61</v>
      </c>
      <c r="B118" s="94" t="s">
        <v>15</v>
      </c>
      <c r="C118" s="4">
        <v>29</v>
      </c>
      <c r="D118" s="4">
        <v>25</v>
      </c>
      <c r="E118" s="95">
        <v>23</v>
      </c>
      <c r="F118" s="95">
        <v>27</v>
      </c>
      <c r="G118" s="95">
        <v>25</v>
      </c>
      <c r="H118" s="95">
        <v>27</v>
      </c>
      <c r="I118" s="95">
        <v>24</v>
      </c>
      <c r="J118" s="46">
        <f t="shared" si="7"/>
        <v>180</v>
      </c>
      <c r="K118" s="95">
        <v>25</v>
      </c>
      <c r="L118" s="95">
        <v>24</v>
      </c>
      <c r="M118" s="95">
        <v>28</v>
      </c>
      <c r="N118" s="95">
        <v>26</v>
      </c>
      <c r="O118" s="95">
        <v>26</v>
      </c>
      <c r="P118" s="48">
        <f t="shared" si="8"/>
        <v>129</v>
      </c>
      <c r="Q118" s="54">
        <f t="shared" si="9"/>
        <v>309</v>
      </c>
      <c r="S118" s="36"/>
      <c r="T118" s="36"/>
      <c r="U118" s="36"/>
      <c r="V118" s="36"/>
      <c r="W118" s="142"/>
    </row>
    <row r="119" spans="1:23" x14ac:dyDescent="0.35">
      <c r="A119" s="218"/>
      <c r="B119" s="96" t="s">
        <v>16</v>
      </c>
      <c r="C119" s="5">
        <v>84</v>
      </c>
      <c r="D119" s="5">
        <v>65</v>
      </c>
      <c r="E119" s="96">
        <v>134</v>
      </c>
      <c r="F119" s="96">
        <v>123</v>
      </c>
      <c r="G119" s="96">
        <v>173</v>
      </c>
      <c r="H119" s="96">
        <v>110</v>
      </c>
      <c r="I119" s="96">
        <v>165</v>
      </c>
      <c r="J119" s="46">
        <f t="shared" si="7"/>
        <v>854</v>
      </c>
      <c r="K119" s="96">
        <v>157.5</v>
      </c>
      <c r="L119" s="96">
        <v>118</v>
      </c>
      <c r="M119" s="96">
        <v>191.5</v>
      </c>
      <c r="N119" s="96">
        <v>140.51</v>
      </c>
      <c r="O119" s="96">
        <v>141.52000000000001</v>
      </c>
      <c r="P119" s="48">
        <f t="shared" si="8"/>
        <v>749.03</v>
      </c>
      <c r="Q119" s="168">
        <f t="shared" si="9"/>
        <v>1603.03</v>
      </c>
      <c r="R119" s="169" t="s">
        <v>90</v>
      </c>
      <c r="S119" s="36">
        <v>2404.2199999999998</v>
      </c>
      <c r="T119" s="36"/>
      <c r="U119" s="36"/>
      <c r="V119" s="36"/>
      <c r="W119" s="142"/>
    </row>
    <row r="120" spans="1:23" ht="15" thickBot="1" x14ac:dyDescent="0.4">
      <c r="A120" s="219"/>
      <c r="B120" s="93" t="s">
        <v>17</v>
      </c>
      <c r="C120" s="6">
        <v>1403</v>
      </c>
      <c r="D120" s="6">
        <v>1069</v>
      </c>
      <c r="E120" s="93">
        <v>2273</v>
      </c>
      <c r="F120" s="93">
        <v>2111</v>
      </c>
      <c r="G120" s="93">
        <v>2935</v>
      </c>
      <c r="H120" s="93">
        <v>2010</v>
      </c>
      <c r="I120" s="93">
        <v>2848</v>
      </c>
      <c r="J120" s="46">
        <f t="shared" si="7"/>
        <v>14649</v>
      </c>
      <c r="K120" s="93">
        <v>2722</v>
      </c>
      <c r="L120" s="93">
        <v>2005</v>
      </c>
      <c r="M120" s="93">
        <v>3229</v>
      </c>
      <c r="N120" s="93">
        <v>2387</v>
      </c>
      <c r="O120" s="93">
        <v>2359</v>
      </c>
      <c r="P120" s="67">
        <f t="shared" si="8"/>
        <v>12702</v>
      </c>
      <c r="Q120" s="171">
        <f t="shared" si="9"/>
        <v>27351</v>
      </c>
      <c r="R120" s="172" t="s">
        <v>89</v>
      </c>
      <c r="S120" s="36"/>
      <c r="T120" s="36"/>
      <c r="U120" s="36"/>
      <c r="V120" s="36"/>
      <c r="W120" s="142"/>
    </row>
    <row r="121" spans="1:23" x14ac:dyDescent="0.35">
      <c r="A121" s="229" t="s">
        <v>53</v>
      </c>
      <c r="B121" s="94" t="s">
        <v>15</v>
      </c>
      <c r="C121" s="4">
        <v>1</v>
      </c>
      <c r="D121" s="4">
        <v>3</v>
      </c>
      <c r="E121" s="95">
        <v>6</v>
      </c>
      <c r="F121" s="95">
        <v>7</v>
      </c>
      <c r="G121" s="95">
        <v>8</v>
      </c>
      <c r="H121" s="95">
        <v>9</v>
      </c>
      <c r="I121" s="95">
        <v>1</v>
      </c>
      <c r="J121" s="46">
        <f t="shared" si="7"/>
        <v>35</v>
      </c>
      <c r="K121" s="95">
        <v>15</v>
      </c>
      <c r="L121" s="95">
        <v>11</v>
      </c>
      <c r="M121" s="95">
        <v>4</v>
      </c>
      <c r="N121" s="95">
        <v>10</v>
      </c>
      <c r="O121" s="95">
        <v>5</v>
      </c>
      <c r="P121" s="48">
        <f t="shared" si="8"/>
        <v>45</v>
      </c>
      <c r="Q121" s="54">
        <f t="shared" si="9"/>
        <v>80</v>
      </c>
      <c r="S121" s="36"/>
      <c r="T121" s="36"/>
      <c r="U121" s="36"/>
      <c r="V121" s="36"/>
      <c r="W121" s="142"/>
    </row>
    <row r="122" spans="1:23" ht="15" customHeight="1" x14ac:dyDescent="0.35">
      <c r="A122" s="218"/>
      <c r="B122" s="96" t="s">
        <v>16</v>
      </c>
      <c r="C122" s="5">
        <v>11.8</v>
      </c>
      <c r="D122" s="5">
        <v>19.8</v>
      </c>
      <c r="E122" s="96">
        <v>20.399999999999999</v>
      </c>
      <c r="F122" s="96">
        <v>106.44</v>
      </c>
      <c r="G122" s="96">
        <v>29</v>
      </c>
      <c r="H122" s="96">
        <v>135.06</v>
      </c>
      <c r="I122" s="96">
        <v>1</v>
      </c>
      <c r="J122" s="46">
        <f t="shared" si="7"/>
        <v>323.5</v>
      </c>
      <c r="K122" s="96">
        <v>188.06</v>
      </c>
      <c r="L122" s="96">
        <v>138.31</v>
      </c>
      <c r="M122" s="96">
        <v>47</v>
      </c>
      <c r="N122" s="96">
        <v>165.62</v>
      </c>
      <c r="O122" s="96">
        <v>21</v>
      </c>
      <c r="P122" s="48">
        <f t="shared" si="8"/>
        <v>559.99</v>
      </c>
      <c r="Q122" s="168">
        <f t="shared" si="9"/>
        <v>883.49</v>
      </c>
      <c r="R122" s="169" t="s">
        <v>90</v>
      </c>
      <c r="S122" s="36">
        <v>1325.06</v>
      </c>
      <c r="T122" s="36"/>
      <c r="U122" s="36"/>
      <c r="V122" s="36"/>
      <c r="W122" s="142"/>
    </row>
    <row r="123" spans="1:23" ht="15" thickBot="1" x14ac:dyDescent="0.4">
      <c r="A123" s="219"/>
      <c r="B123" s="93" t="s">
        <v>17</v>
      </c>
      <c r="C123" s="6">
        <v>160</v>
      </c>
      <c r="D123" s="6">
        <v>241</v>
      </c>
      <c r="E123" s="93">
        <v>333</v>
      </c>
      <c r="F123" s="93">
        <v>1509</v>
      </c>
      <c r="G123" s="93">
        <v>337</v>
      </c>
      <c r="H123" s="93">
        <v>1678</v>
      </c>
      <c r="I123" s="93">
        <v>6</v>
      </c>
      <c r="J123" s="46">
        <f t="shared" si="7"/>
        <v>4264</v>
      </c>
      <c r="K123" s="93">
        <v>2378</v>
      </c>
      <c r="L123" s="93">
        <v>1832</v>
      </c>
      <c r="M123" s="93">
        <v>615</v>
      </c>
      <c r="N123" s="93">
        <v>2095</v>
      </c>
      <c r="O123" s="93">
        <v>281</v>
      </c>
      <c r="P123" s="67">
        <f t="shared" si="8"/>
        <v>7201</v>
      </c>
      <c r="Q123" s="171">
        <f t="shared" si="9"/>
        <v>11465</v>
      </c>
      <c r="R123" s="172" t="s">
        <v>89</v>
      </c>
      <c r="S123" s="36"/>
      <c r="T123" s="36"/>
      <c r="U123" s="36"/>
      <c r="V123" s="36"/>
      <c r="W123" s="142"/>
    </row>
    <row r="124" spans="1:23" x14ac:dyDescent="0.35">
      <c r="A124" s="208" t="s">
        <v>55</v>
      </c>
      <c r="B124" s="95" t="s">
        <v>15</v>
      </c>
      <c r="C124" s="97">
        <v>20</v>
      </c>
      <c r="D124" s="94">
        <v>10</v>
      </c>
      <c r="E124" s="94">
        <v>22</v>
      </c>
      <c r="F124" s="94">
        <v>22</v>
      </c>
      <c r="G124" s="94">
        <v>27</v>
      </c>
      <c r="H124" s="94">
        <v>26</v>
      </c>
      <c r="I124" s="94">
        <v>29</v>
      </c>
      <c r="J124" s="46">
        <f t="shared" si="7"/>
        <v>156</v>
      </c>
      <c r="K124" s="94">
        <v>26</v>
      </c>
      <c r="L124" s="94">
        <v>28</v>
      </c>
      <c r="M124" s="94">
        <v>30</v>
      </c>
      <c r="N124" s="94">
        <v>27</v>
      </c>
      <c r="O124" s="94">
        <v>24</v>
      </c>
      <c r="P124" s="48">
        <f t="shared" si="8"/>
        <v>135</v>
      </c>
      <c r="Q124" s="54">
        <f t="shared" si="9"/>
        <v>291</v>
      </c>
      <c r="S124" s="36"/>
      <c r="T124" s="36"/>
      <c r="U124" s="36"/>
      <c r="V124" s="36"/>
      <c r="W124" s="142"/>
    </row>
    <row r="125" spans="1:23" x14ac:dyDescent="0.35">
      <c r="A125" s="209"/>
      <c r="B125" s="96" t="s">
        <v>16</v>
      </c>
      <c r="C125" s="98">
        <v>101.73</v>
      </c>
      <c r="D125" s="91">
        <v>59.97</v>
      </c>
      <c r="E125" s="91">
        <v>115.31</v>
      </c>
      <c r="F125" s="91">
        <v>140.22</v>
      </c>
      <c r="G125" s="91">
        <v>140.02000000000001</v>
      </c>
      <c r="H125" s="91">
        <v>168.73</v>
      </c>
      <c r="I125" s="91">
        <v>131.43</v>
      </c>
      <c r="J125" s="46">
        <f t="shared" si="7"/>
        <v>857.41000000000008</v>
      </c>
      <c r="K125" s="91">
        <v>168.41</v>
      </c>
      <c r="L125" s="91">
        <v>161.37</v>
      </c>
      <c r="M125" s="91">
        <v>251.96</v>
      </c>
      <c r="N125" s="91">
        <v>188.01</v>
      </c>
      <c r="O125" s="91">
        <v>165.47</v>
      </c>
      <c r="P125" s="48">
        <f t="shared" si="8"/>
        <v>935.22</v>
      </c>
      <c r="Q125" s="168">
        <f t="shared" si="9"/>
        <v>1792.63</v>
      </c>
      <c r="R125" s="169" t="s">
        <v>90</v>
      </c>
      <c r="S125" s="36">
        <v>2688.59</v>
      </c>
      <c r="T125" s="36"/>
      <c r="U125" s="36"/>
      <c r="V125" s="36"/>
      <c r="W125" s="142"/>
    </row>
    <row r="126" spans="1:23" ht="15" thickBot="1" x14ac:dyDescent="0.4">
      <c r="A126" s="210"/>
      <c r="B126" s="93" t="s">
        <v>17</v>
      </c>
      <c r="C126" s="99">
        <v>1425</v>
      </c>
      <c r="D126" s="93">
        <v>900.1</v>
      </c>
      <c r="E126" s="93">
        <v>1816.9</v>
      </c>
      <c r="F126" s="93">
        <v>2068.3000000000002</v>
      </c>
      <c r="G126" s="93">
        <v>2079</v>
      </c>
      <c r="H126" s="93">
        <v>2633</v>
      </c>
      <c r="I126" s="93">
        <v>2074.3000000000002</v>
      </c>
      <c r="J126" s="46">
        <f t="shared" si="7"/>
        <v>12996.599999999999</v>
      </c>
      <c r="K126" s="93">
        <v>2652.3</v>
      </c>
      <c r="L126" s="93">
        <v>2634.3</v>
      </c>
      <c r="M126" s="93">
        <v>3831.7</v>
      </c>
      <c r="N126" s="93">
        <v>2875.8</v>
      </c>
      <c r="O126" s="93">
        <v>2477</v>
      </c>
      <c r="P126" s="67">
        <f t="shared" si="8"/>
        <v>14471.099999999999</v>
      </c>
      <c r="Q126" s="171">
        <f t="shared" si="9"/>
        <v>27467.699999999997</v>
      </c>
      <c r="R126" s="172" t="s">
        <v>89</v>
      </c>
      <c r="S126" s="36"/>
      <c r="T126" s="36"/>
      <c r="U126" s="36"/>
      <c r="V126" s="36"/>
      <c r="W126" s="142"/>
    </row>
    <row r="127" spans="1:23" x14ac:dyDescent="0.35">
      <c r="A127" s="211" t="s">
        <v>48</v>
      </c>
      <c r="B127" s="105" t="s">
        <v>15</v>
      </c>
      <c r="C127" s="105">
        <v>7</v>
      </c>
      <c r="D127" s="100">
        <v>11</v>
      </c>
      <c r="E127" s="100">
        <v>15</v>
      </c>
      <c r="F127" s="100">
        <v>17</v>
      </c>
      <c r="G127" s="100">
        <v>19</v>
      </c>
      <c r="H127" s="100">
        <v>17</v>
      </c>
      <c r="I127" s="100">
        <v>18</v>
      </c>
      <c r="J127" s="46">
        <f t="shared" si="7"/>
        <v>104</v>
      </c>
      <c r="K127" s="94">
        <v>14</v>
      </c>
      <c r="L127" s="94">
        <v>18</v>
      </c>
      <c r="M127" s="94">
        <v>22</v>
      </c>
      <c r="N127" s="3">
        <v>15</v>
      </c>
      <c r="O127" s="3">
        <v>7</v>
      </c>
      <c r="P127" s="48">
        <f t="shared" si="8"/>
        <v>76</v>
      </c>
      <c r="Q127" s="54">
        <f t="shared" si="9"/>
        <v>180</v>
      </c>
      <c r="S127" s="36"/>
      <c r="T127" s="36"/>
      <c r="U127" s="36"/>
      <c r="V127" s="36"/>
      <c r="W127" s="142"/>
    </row>
    <row r="128" spans="1:23" x14ac:dyDescent="0.35">
      <c r="A128" s="212"/>
      <c r="B128" s="101" t="s">
        <v>16</v>
      </c>
      <c r="C128" s="101">
        <v>21.81</v>
      </c>
      <c r="D128" s="102">
        <v>41.53</v>
      </c>
      <c r="E128" s="102">
        <v>67.42</v>
      </c>
      <c r="F128" s="103">
        <v>112.32</v>
      </c>
      <c r="G128" s="102">
        <v>154.18</v>
      </c>
      <c r="H128" s="102">
        <v>162.12</v>
      </c>
      <c r="I128" s="102">
        <v>93.94</v>
      </c>
      <c r="J128" s="46">
        <f t="shared" si="7"/>
        <v>653.31999999999994</v>
      </c>
      <c r="K128" s="91">
        <v>57.31</v>
      </c>
      <c r="L128" s="91">
        <v>118</v>
      </c>
      <c r="M128" s="91">
        <v>193.77</v>
      </c>
      <c r="N128" s="9">
        <v>98</v>
      </c>
      <c r="O128" s="9">
        <v>52</v>
      </c>
      <c r="P128" s="48">
        <f t="shared" si="8"/>
        <v>519.08000000000004</v>
      </c>
      <c r="Q128" s="168">
        <f t="shared" si="9"/>
        <v>1172.4000000000001</v>
      </c>
      <c r="R128" s="169" t="s">
        <v>90</v>
      </c>
      <c r="S128" s="36">
        <v>1832.81</v>
      </c>
      <c r="T128" s="36"/>
      <c r="U128" s="36"/>
      <c r="V128" s="36"/>
      <c r="W128" s="142"/>
    </row>
    <row r="129" spans="1:23" ht="15" thickBot="1" x14ac:dyDescent="0.4">
      <c r="A129" s="212"/>
      <c r="B129" s="104" t="s">
        <v>17</v>
      </c>
      <c r="C129" s="106">
        <v>314.5</v>
      </c>
      <c r="D129" s="104">
        <v>812</v>
      </c>
      <c r="E129" s="104">
        <v>1517.3</v>
      </c>
      <c r="F129" s="104">
        <v>2139.6</v>
      </c>
      <c r="G129" s="104">
        <v>2864.2</v>
      </c>
      <c r="H129" s="104">
        <v>3002.4</v>
      </c>
      <c r="I129" s="104">
        <v>1621.6</v>
      </c>
      <c r="J129" s="46">
        <f t="shared" si="7"/>
        <v>12271.6</v>
      </c>
      <c r="K129" s="93">
        <v>1148.5999999999999</v>
      </c>
      <c r="L129" s="93">
        <v>1915.7</v>
      </c>
      <c r="M129" s="93">
        <v>3499.3</v>
      </c>
      <c r="N129" s="6">
        <v>1867.3</v>
      </c>
      <c r="O129" s="6">
        <v>1046</v>
      </c>
      <c r="P129" s="67">
        <f t="shared" si="8"/>
        <v>9476.9</v>
      </c>
      <c r="Q129" s="171">
        <f t="shared" si="9"/>
        <v>21748.5</v>
      </c>
      <c r="R129" s="172" t="s">
        <v>89</v>
      </c>
      <c r="S129" s="36"/>
      <c r="T129" s="36"/>
      <c r="U129" s="36"/>
      <c r="V129" s="36"/>
      <c r="W129" s="142"/>
    </row>
    <row r="130" spans="1:23" x14ac:dyDescent="0.35">
      <c r="A130" s="205" t="s">
        <v>68</v>
      </c>
      <c r="B130" s="105" t="s">
        <v>15</v>
      </c>
      <c r="C130" s="75"/>
      <c r="D130" s="76"/>
      <c r="E130" s="76"/>
      <c r="F130" s="76"/>
      <c r="G130" s="76"/>
      <c r="H130" s="76"/>
      <c r="I130" s="76"/>
      <c r="J130" s="46">
        <f t="shared" si="7"/>
        <v>0</v>
      </c>
      <c r="K130" s="20"/>
      <c r="L130" s="94">
        <v>9</v>
      </c>
      <c r="M130" s="94">
        <v>9</v>
      </c>
      <c r="N130" s="94">
        <v>10</v>
      </c>
      <c r="O130" s="94">
        <v>18</v>
      </c>
      <c r="P130" s="48">
        <f t="shared" si="8"/>
        <v>46</v>
      </c>
      <c r="Q130" s="54">
        <f t="shared" si="9"/>
        <v>46</v>
      </c>
      <c r="S130" s="36"/>
      <c r="T130" s="36"/>
      <c r="U130" s="36"/>
      <c r="V130" s="36"/>
      <c r="W130" s="142"/>
    </row>
    <row r="131" spans="1:23" x14ac:dyDescent="0.35">
      <c r="A131" s="206"/>
      <c r="B131" s="101" t="s">
        <v>16</v>
      </c>
      <c r="C131" s="77"/>
      <c r="D131" s="136"/>
      <c r="E131" s="137"/>
      <c r="F131" s="136"/>
      <c r="G131" s="136"/>
      <c r="H131" s="136"/>
      <c r="I131" s="136"/>
      <c r="J131" s="46">
        <f t="shared" si="7"/>
        <v>0</v>
      </c>
      <c r="K131" s="24"/>
      <c r="L131" s="91">
        <v>22.01</v>
      </c>
      <c r="M131" s="91">
        <v>62.03</v>
      </c>
      <c r="N131" s="91">
        <v>89</v>
      </c>
      <c r="O131" s="91">
        <v>74.02</v>
      </c>
      <c r="P131" s="48">
        <f t="shared" si="8"/>
        <v>247.06</v>
      </c>
      <c r="Q131" s="168">
        <f t="shared" si="9"/>
        <v>247.06</v>
      </c>
      <c r="R131" s="169" t="s">
        <v>90</v>
      </c>
      <c r="S131" s="36">
        <v>370.54</v>
      </c>
      <c r="T131" s="36"/>
      <c r="U131" s="36"/>
      <c r="V131" s="36"/>
      <c r="W131" s="142"/>
    </row>
    <row r="132" spans="1:23" ht="15" thickBot="1" x14ac:dyDescent="0.4">
      <c r="A132" s="207"/>
      <c r="B132" s="104" t="s">
        <v>17</v>
      </c>
      <c r="C132" s="78"/>
      <c r="D132" s="79"/>
      <c r="E132" s="79"/>
      <c r="F132" s="79"/>
      <c r="G132" s="79"/>
      <c r="H132" s="79"/>
      <c r="I132" s="79"/>
      <c r="J132" s="46">
        <f t="shared" si="7"/>
        <v>0</v>
      </c>
      <c r="K132" s="23"/>
      <c r="L132" s="93">
        <v>338.6</v>
      </c>
      <c r="M132" s="93">
        <v>984.3</v>
      </c>
      <c r="N132" s="93">
        <v>1519.1</v>
      </c>
      <c r="O132" s="93">
        <v>1174.2</v>
      </c>
      <c r="P132" s="67">
        <f t="shared" si="8"/>
        <v>4016.2</v>
      </c>
      <c r="Q132" s="171">
        <f t="shared" si="9"/>
        <v>4016.2</v>
      </c>
      <c r="R132" s="172" t="s">
        <v>89</v>
      </c>
      <c r="S132" s="36"/>
      <c r="T132" s="36"/>
      <c r="U132" s="36"/>
      <c r="V132" s="36"/>
      <c r="W132" s="142"/>
    </row>
    <row r="133" spans="1:23" x14ac:dyDescent="0.35">
      <c r="A133" s="205" t="s">
        <v>69</v>
      </c>
      <c r="B133" s="105" t="s">
        <v>15</v>
      </c>
      <c r="C133" s="138"/>
      <c r="D133" s="138"/>
      <c r="E133" s="138"/>
      <c r="F133" s="138"/>
      <c r="G133" s="138"/>
      <c r="H133" s="105">
        <v>7</v>
      </c>
      <c r="I133" s="105">
        <v>12</v>
      </c>
      <c r="J133" s="46">
        <f t="shared" ref="J133:J196" si="10">SUM(C133:I133)</f>
        <v>19</v>
      </c>
      <c r="K133" s="95">
        <v>13</v>
      </c>
      <c r="L133" s="95">
        <v>9</v>
      </c>
      <c r="M133" s="95">
        <v>9</v>
      </c>
      <c r="N133" s="95">
        <v>12</v>
      </c>
      <c r="O133" s="95">
        <v>3</v>
      </c>
      <c r="P133" s="48">
        <f t="shared" ref="P133:P165" si="11">SUM(K133:O133)</f>
        <v>46</v>
      </c>
      <c r="Q133" s="54">
        <f t="shared" ref="Q133:Q165" si="12">SUM(P133,J133)</f>
        <v>65</v>
      </c>
      <c r="S133" s="36"/>
      <c r="T133" s="36"/>
      <c r="U133" s="36"/>
      <c r="V133" s="36"/>
      <c r="W133" s="142"/>
    </row>
    <row r="134" spans="1:23" x14ac:dyDescent="0.35">
      <c r="A134" s="206"/>
      <c r="B134" s="101" t="s">
        <v>16</v>
      </c>
      <c r="C134" s="139"/>
      <c r="D134" s="139"/>
      <c r="E134" s="139"/>
      <c r="F134" s="139"/>
      <c r="G134" s="139"/>
      <c r="H134" s="101">
        <v>73.44</v>
      </c>
      <c r="I134" s="101">
        <v>131.01</v>
      </c>
      <c r="J134" s="46">
        <f t="shared" si="10"/>
        <v>204.45</v>
      </c>
      <c r="K134" s="96">
        <v>93</v>
      </c>
      <c r="L134" s="96">
        <v>107.93</v>
      </c>
      <c r="M134" s="96">
        <v>80</v>
      </c>
      <c r="N134" s="96">
        <v>146.24</v>
      </c>
      <c r="O134" s="96">
        <v>46.17</v>
      </c>
      <c r="P134" s="48">
        <f t="shared" si="11"/>
        <v>473.34000000000003</v>
      </c>
      <c r="Q134" s="168">
        <f t="shared" si="12"/>
        <v>677.79</v>
      </c>
      <c r="R134" s="169" t="s">
        <v>90</v>
      </c>
      <c r="S134" s="36">
        <v>1016.55</v>
      </c>
      <c r="T134" s="36"/>
      <c r="U134" s="36"/>
      <c r="V134" s="36"/>
      <c r="W134" s="142"/>
    </row>
    <row r="135" spans="1:23" ht="15" thickBot="1" x14ac:dyDescent="0.4">
      <c r="A135" s="207"/>
      <c r="B135" s="104" t="s">
        <v>17</v>
      </c>
      <c r="C135" s="140"/>
      <c r="D135" s="140"/>
      <c r="E135" s="140"/>
      <c r="F135" s="140"/>
      <c r="G135" s="140"/>
      <c r="H135" s="106">
        <v>715</v>
      </c>
      <c r="I135" s="106">
        <v>1436</v>
      </c>
      <c r="J135" s="46">
        <f t="shared" si="10"/>
        <v>2151</v>
      </c>
      <c r="K135" s="92">
        <v>1045</v>
      </c>
      <c r="L135" s="92">
        <v>1333</v>
      </c>
      <c r="M135" s="92">
        <v>1247</v>
      </c>
      <c r="N135" s="92">
        <v>1714</v>
      </c>
      <c r="O135" s="92">
        <v>482</v>
      </c>
      <c r="P135" s="67">
        <f t="shared" si="11"/>
        <v>5821</v>
      </c>
      <c r="Q135" s="171">
        <f t="shared" si="12"/>
        <v>7972</v>
      </c>
      <c r="R135" s="172" t="s">
        <v>89</v>
      </c>
      <c r="S135" s="36"/>
      <c r="T135" s="36"/>
      <c r="U135" s="36"/>
      <c r="V135" s="36"/>
      <c r="W135" s="142"/>
    </row>
    <row r="136" spans="1:23" x14ac:dyDescent="0.35">
      <c r="A136" s="200" t="s">
        <v>14</v>
      </c>
      <c r="B136" s="31" t="s">
        <v>15</v>
      </c>
      <c r="C136" s="111">
        <v>18</v>
      </c>
      <c r="D136" s="111">
        <v>27</v>
      </c>
      <c r="E136" s="31">
        <v>7</v>
      </c>
      <c r="F136" s="31">
        <v>26</v>
      </c>
      <c r="G136" s="31">
        <v>8</v>
      </c>
      <c r="H136" s="31">
        <v>15</v>
      </c>
      <c r="I136" s="31">
        <v>22</v>
      </c>
      <c r="J136" s="46">
        <f t="shared" si="10"/>
        <v>123</v>
      </c>
      <c r="K136" s="133">
        <v>28</v>
      </c>
      <c r="L136" s="133">
        <v>23</v>
      </c>
      <c r="M136" s="133">
        <v>19</v>
      </c>
      <c r="N136" s="151">
        <v>16</v>
      </c>
      <c r="O136" s="151">
        <v>9</v>
      </c>
      <c r="P136" s="48">
        <f t="shared" si="11"/>
        <v>95</v>
      </c>
      <c r="Q136" s="54">
        <f t="shared" si="12"/>
        <v>218</v>
      </c>
      <c r="S136" s="36"/>
      <c r="T136" s="36"/>
      <c r="U136" s="36"/>
      <c r="V136" s="36"/>
      <c r="W136" s="142"/>
    </row>
    <row r="137" spans="1:23" x14ac:dyDescent="0.35">
      <c r="A137" s="203"/>
      <c r="B137" s="33" t="s">
        <v>16</v>
      </c>
      <c r="C137" s="9">
        <v>166.88</v>
      </c>
      <c r="D137" s="9">
        <v>251.48</v>
      </c>
      <c r="E137" s="33">
        <v>6.51</v>
      </c>
      <c r="F137" s="33">
        <v>214.55</v>
      </c>
      <c r="G137" s="33">
        <v>105.31</v>
      </c>
      <c r="H137" s="33">
        <v>89.89</v>
      </c>
      <c r="I137" s="33">
        <v>279.77</v>
      </c>
      <c r="J137" s="46">
        <f t="shared" si="10"/>
        <v>1114.3899999999999</v>
      </c>
      <c r="K137" s="134">
        <v>327.02999999999997</v>
      </c>
      <c r="L137" s="134">
        <v>322.89</v>
      </c>
      <c r="M137" s="134">
        <v>407.53</v>
      </c>
      <c r="N137" s="145">
        <v>229.35</v>
      </c>
      <c r="O137" s="145">
        <v>157.58000000000001</v>
      </c>
      <c r="P137" s="48">
        <f t="shared" si="11"/>
        <v>1444.3799999999997</v>
      </c>
      <c r="Q137" s="168">
        <f t="shared" si="12"/>
        <v>2558.7699999999995</v>
      </c>
      <c r="R137" s="169" t="s">
        <v>90</v>
      </c>
      <c r="S137" s="175">
        <v>3837.64</v>
      </c>
      <c r="T137" s="74"/>
      <c r="U137" s="74"/>
      <c r="V137" s="36"/>
      <c r="W137" s="142"/>
    </row>
    <row r="138" spans="1:23" ht="15" thickBot="1" x14ac:dyDescent="0.4">
      <c r="A138" s="204"/>
      <c r="B138" s="32" t="s">
        <v>17</v>
      </c>
      <c r="C138" s="6">
        <v>2349.6999999999998</v>
      </c>
      <c r="D138" s="6">
        <v>3737.1</v>
      </c>
      <c r="E138" s="32">
        <v>121.3</v>
      </c>
      <c r="F138" s="32">
        <v>2939</v>
      </c>
      <c r="G138" s="32">
        <v>1401</v>
      </c>
      <c r="H138" s="32">
        <v>1184</v>
      </c>
      <c r="I138" s="32">
        <v>3633.5</v>
      </c>
      <c r="J138" s="46">
        <f t="shared" si="10"/>
        <v>15365.599999999999</v>
      </c>
      <c r="K138" s="135">
        <v>4670.3</v>
      </c>
      <c r="L138" s="135">
        <v>4419.3999999999996</v>
      </c>
      <c r="M138" s="135">
        <v>5603.8</v>
      </c>
      <c r="N138" s="146">
        <v>3086.7</v>
      </c>
      <c r="O138" s="146">
        <v>2130.9</v>
      </c>
      <c r="P138" s="67">
        <f t="shared" si="11"/>
        <v>19911.100000000002</v>
      </c>
      <c r="Q138" s="171">
        <f t="shared" si="12"/>
        <v>35276.699999999997</v>
      </c>
      <c r="R138" s="172" t="s">
        <v>89</v>
      </c>
      <c r="S138" s="36"/>
      <c r="T138" s="36"/>
      <c r="U138" s="36"/>
      <c r="V138" s="36"/>
      <c r="W138" s="142"/>
    </row>
    <row r="139" spans="1:23" x14ac:dyDescent="0.35">
      <c r="A139" s="200" t="s">
        <v>34</v>
      </c>
      <c r="B139" s="31" t="s">
        <v>15</v>
      </c>
      <c r="C139" s="31">
        <v>29</v>
      </c>
      <c r="D139" s="31">
        <v>27</v>
      </c>
      <c r="E139" s="31">
        <v>28</v>
      </c>
      <c r="F139" s="31">
        <v>30</v>
      </c>
      <c r="G139" s="31">
        <v>30</v>
      </c>
      <c r="H139" s="31">
        <v>26</v>
      </c>
      <c r="I139" s="31">
        <v>23</v>
      </c>
      <c r="J139" s="46">
        <f t="shared" si="10"/>
        <v>193</v>
      </c>
      <c r="K139" s="31">
        <v>17</v>
      </c>
      <c r="L139" s="31">
        <v>16</v>
      </c>
      <c r="M139" s="31">
        <v>27</v>
      </c>
      <c r="N139" s="31">
        <v>29</v>
      </c>
      <c r="O139" s="31">
        <v>25</v>
      </c>
      <c r="P139" s="48">
        <f t="shared" si="11"/>
        <v>114</v>
      </c>
      <c r="Q139" s="54">
        <f t="shared" si="12"/>
        <v>307</v>
      </c>
      <c r="S139" s="36"/>
      <c r="T139" s="36"/>
      <c r="U139" s="36"/>
      <c r="V139" s="36"/>
      <c r="W139" s="142"/>
    </row>
    <row r="140" spans="1:23" x14ac:dyDescent="0.35">
      <c r="A140" s="201"/>
      <c r="B140" s="33" t="s">
        <v>16</v>
      </c>
      <c r="C140" s="33">
        <v>72.099999999999994</v>
      </c>
      <c r="D140" s="33">
        <v>118.3</v>
      </c>
      <c r="E140" s="33">
        <v>125.98</v>
      </c>
      <c r="F140" s="33">
        <v>143.4</v>
      </c>
      <c r="G140" s="33">
        <v>135.1</v>
      </c>
      <c r="H140" s="33">
        <v>171</v>
      </c>
      <c r="I140" s="33">
        <v>203.9</v>
      </c>
      <c r="J140" s="46">
        <f t="shared" si="10"/>
        <v>969.78</v>
      </c>
      <c r="K140" s="33">
        <v>55.2</v>
      </c>
      <c r="L140" s="33">
        <v>111.27</v>
      </c>
      <c r="M140" s="33">
        <v>98.32</v>
      </c>
      <c r="N140" s="33">
        <v>150.51</v>
      </c>
      <c r="O140" s="33">
        <v>124.11</v>
      </c>
      <c r="P140" s="48">
        <f t="shared" si="11"/>
        <v>539.41</v>
      </c>
      <c r="Q140" s="168">
        <f t="shared" si="12"/>
        <v>1509.19</v>
      </c>
      <c r="R140" s="169" t="s">
        <v>90</v>
      </c>
      <c r="S140" s="36">
        <v>2263.48</v>
      </c>
      <c r="T140" s="36"/>
      <c r="U140" s="36"/>
      <c r="V140" s="36"/>
      <c r="W140" s="142"/>
    </row>
    <row r="141" spans="1:23" ht="15" thickBot="1" x14ac:dyDescent="0.4">
      <c r="A141" s="202"/>
      <c r="B141" s="32" t="s">
        <v>17</v>
      </c>
      <c r="C141" s="34">
        <v>1235.5</v>
      </c>
      <c r="D141" s="34">
        <v>2168.4</v>
      </c>
      <c r="E141" s="34">
        <v>2283.1999999999998</v>
      </c>
      <c r="F141" s="34">
        <v>2545</v>
      </c>
      <c r="G141" s="34">
        <v>2339.4</v>
      </c>
      <c r="H141" s="34">
        <v>3287</v>
      </c>
      <c r="I141" s="34">
        <v>3692</v>
      </c>
      <c r="J141" s="46">
        <f t="shared" si="10"/>
        <v>17550.5</v>
      </c>
      <c r="K141" s="34">
        <v>1105.2</v>
      </c>
      <c r="L141" s="34">
        <v>1945</v>
      </c>
      <c r="M141" s="34">
        <v>1814.5</v>
      </c>
      <c r="N141" s="34">
        <v>2839</v>
      </c>
      <c r="O141" s="34">
        <v>2296.5</v>
      </c>
      <c r="P141" s="67">
        <f t="shared" si="11"/>
        <v>10000.200000000001</v>
      </c>
      <c r="Q141" s="171">
        <f t="shared" si="12"/>
        <v>27550.7</v>
      </c>
      <c r="R141" s="172" t="s">
        <v>89</v>
      </c>
      <c r="S141" s="36"/>
      <c r="T141" s="36"/>
      <c r="U141" s="36"/>
      <c r="V141" s="36"/>
      <c r="W141" s="142"/>
    </row>
    <row r="142" spans="1:23" x14ac:dyDescent="0.35">
      <c r="A142" s="200" t="s">
        <v>54</v>
      </c>
      <c r="B142" s="31" t="s">
        <v>15</v>
      </c>
      <c r="C142" s="31">
        <v>5</v>
      </c>
      <c r="D142" s="31">
        <v>3</v>
      </c>
      <c r="E142" s="31">
        <v>7</v>
      </c>
      <c r="F142" s="31">
        <v>8</v>
      </c>
      <c r="G142" s="31">
        <v>19</v>
      </c>
      <c r="H142" s="31">
        <v>13</v>
      </c>
      <c r="I142" s="31">
        <v>4</v>
      </c>
      <c r="J142" s="46">
        <f t="shared" si="10"/>
        <v>59</v>
      </c>
      <c r="K142" s="31">
        <v>3</v>
      </c>
      <c r="L142" s="31">
        <v>9</v>
      </c>
      <c r="M142" s="31">
        <v>16</v>
      </c>
      <c r="N142" s="31">
        <v>19</v>
      </c>
      <c r="O142" s="31">
        <v>10</v>
      </c>
      <c r="P142" s="48">
        <f t="shared" si="11"/>
        <v>57</v>
      </c>
      <c r="Q142" s="54">
        <f t="shared" si="12"/>
        <v>116</v>
      </c>
      <c r="S142" s="74"/>
      <c r="T142" s="74"/>
      <c r="U142" s="74"/>
      <c r="V142" s="36"/>
      <c r="W142" s="142"/>
    </row>
    <row r="143" spans="1:23" x14ac:dyDescent="0.35">
      <c r="A143" s="203"/>
      <c r="B143" s="33" t="s">
        <v>16</v>
      </c>
      <c r="C143" s="33">
        <v>12</v>
      </c>
      <c r="D143" s="33">
        <v>13</v>
      </c>
      <c r="E143" s="33">
        <v>36</v>
      </c>
      <c r="F143" s="33">
        <v>61.04</v>
      </c>
      <c r="G143" s="33">
        <v>120.52</v>
      </c>
      <c r="H143" s="33">
        <v>94.32</v>
      </c>
      <c r="I143" s="33">
        <v>42.46</v>
      </c>
      <c r="J143" s="46">
        <f t="shared" si="10"/>
        <v>379.34</v>
      </c>
      <c r="K143" s="33">
        <v>15</v>
      </c>
      <c r="L143" s="33">
        <v>14.1</v>
      </c>
      <c r="M143" s="33">
        <v>93</v>
      </c>
      <c r="N143" s="33">
        <v>106</v>
      </c>
      <c r="O143" s="33">
        <v>42.91</v>
      </c>
      <c r="P143" s="48">
        <f t="shared" si="11"/>
        <v>271.01</v>
      </c>
      <c r="Q143" s="168">
        <f t="shared" si="12"/>
        <v>650.34999999999991</v>
      </c>
      <c r="R143" s="169" t="s">
        <v>90</v>
      </c>
      <c r="S143" s="36">
        <v>975.39</v>
      </c>
      <c r="T143" s="36"/>
      <c r="U143" s="36"/>
      <c r="V143" s="36"/>
      <c r="W143" s="142"/>
    </row>
    <row r="144" spans="1:23" ht="15" thickBot="1" x14ac:dyDescent="0.4">
      <c r="A144" s="204"/>
      <c r="B144" s="32" t="s">
        <v>17</v>
      </c>
      <c r="C144" s="34">
        <v>242</v>
      </c>
      <c r="D144" s="34">
        <v>232</v>
      </c>
      <c r="E144" s="34">
        <v>752</v>
      </c>
      <c r="F144" s="34">
        <v>1250</v>
      </c>
      <c r="G144" s="34">
        <v>2508</v>
      </c>
      <c r="H144" s="34">
        <v>2059</v>
      </c>
      <c r="I144" s="34">
        <v>794</v>
      </c>
      <c r="J144" s="46">
        <f t="shared" si="10"/>
        <v>7837</v>
      </c>
      <c r="K144" s="34">
        <v>254</v>
      </c>
      <c r="L144" s="34">
        <v>274</v>
      </c>
      <c r="M144" s="34">
        <v>1896</v>
      </c>
      <c r="N144" s="34">
        <v>2085</v>
      </c>
      <c r="O144" s="34">
        <v>907</v>
      </c>
      <c r="P144" s="67">
        <f t="shared" si="11"/>
        <v>5416</v>
      </c>
      <c r="Q144" s="171">
        <f t="shared" si="12"/>
        <v>13253</v>
      </c>
      <c r="R144" s="172" t="s">
        <v>89</v>
      </c>
      <c r="S144" s="36"/>
      <c r="T144" s="36"/>
      <c r="U144" s="36"/>
      <c r="V144" s="36"/>
      <c r="W144" s="142"/>
    </row>
    <row r="145" spans="1:23" x14ac:dyDescent="0.35">
      <c r="A145" s="196" t="s">
        <v>42</v>
      </c>
      <c r="B145" s="58" t="s">
        <v>15</v>
      </c>
      <c r="C145" s="58">
        <v>22</v>
      </c>
      <c r="D145" s="58">
        <v>19</v>
      </c>
      <c r="E145" s="58">
        <v>19</v>
      </c>
      <c r="F145" s="58">
        <v>22</v>
      </c>
      <c r="G145" s="58">
        <v>14</v>
      </c>
      <c r="H145" s="58">
        <v>24</v>
      </c>
      <c r="I145" s="58">
        <v>25</v>
      </c>
      <c r="J145" s="46">
        <f t="shared" si="10"/>
        <v>145</v>
      </c>
      <c r="K145" s="58">
        <v>25</v>
      </c>
      <c r="L145" s="58">
        <v>21</v>
      </c>
      <c r="M145" s="58">
        <v>17</v>
      </c>
      <c r="N145" s="58">
        <v>20</v>
      </c>
      <c r="O145" s="58">
        <v>19</v>
      </c>
      <c r="P145" s="48">
        <f t="shared" si="11"/>
        <v>102</v>
      </c>
      <c r="Q145" s="54">
        <f t="shared" si="12"/>
        <v>247</v>
      </c>
      <c r="S145" s="74"/>
      <c r="T145" s="74"/>
      <c r="U145" s="74"/>
      <c r="V145" s="74"/>
      <c r="W145" s="142"/>
    </row>
    <row r="146" spans="1:23" x14ac:dyDescent="0.35">
      <c r="A146" s="197"/>
      <c r="B146" s="2" t="s">
        <v>16</v>
      </c>
      <c r="C146" s="2">
        <v>169.23</v>
      </c>
      <c r="D146" s="2">
        <v>95.58</v>
      </c>
      <c r="E146" s="2">
        <v>157.78</v>
      </c>
      <c r="F146" s="2">
        <v>156.65</v>
      </c>
      <c r="G146" s="2">
        <v>92.73</v>
      </c>
      <c r="H146" s="2">
        <v>366.88</v>
      </c>
      <c r="I146" s="2">
        <v>289.86</v>
      </c>
      <c r="J146" s="46">
        <f t="shared" si="10"/>
        <v>1328.71</v>
      </c>
      <c r="K146" s="2">
        <v>191.09</v>
      </c>
      <c r="L146" s="2">
        <v>199.1</v>
      </c>
      <c r="M146" s="2">
        <v>144.66999999999999</v>
      </c>
      <c r="N146" s="2">
        <v>239.66</v>
      </c>
      <c r="O146" s="2">
        <v>169.61</v>
      </c>
      <c r="P146" s="48">
        <f t="shared" si="11"/>
        <v>944.13</v>
      </c>
      <c r="Q146" s="168">
        <f t="shared" si="12"/>
        <v>2272.84</v>
      </c>
      <c r="R146" s="169" t="s">
        <v>90</v>
      </c>
      <c r="S146" s="36">
        <v>3553.13</v>
      </c>
      <c r="T146" s="36"/>
      <c r="U146" s="36"/>
      <c r="V146" s="36"/>
      <c r="W146" s="142"/>
    </row>
    <row r="147" spans="1:23" ht="15" thickBot="1" x14ac:dyDescent="0.4">
      <c r="A147" s="198"/>
      <c r="B147" s="61" t="s">
        <v>17</v>
      </c>
      <c r="C147" s="61">
        <v>2200.3000000000002</v>
      </c>
      <c r="D147" s="61">
        <v>1195.5</v>
      </c>
      <c r="E147" s="61">
        <v>2223.8000000000002</v>
      </c>
      <c r="F147" s="61">
        <v>2083.4</v>
      </c>
      <c r="G147" s="61">
        <v>1137.7</v>
      </c>
      <c r="H147" s="61">
        <v>4936</v>
      </c>
      <c r="I147" s="61">
        <v>4288</v>
      </c>
      <c r="J147" s="46">
        <f t="shared" si="10"/>
        <v>18064.7</v>
      </c>
      <c r="K147" s="61">
        <v>2140</v>
      </c>
      <c r="L147" s="61">
        <v>2850</v>
      </c>
      <c r="M147" s="61">
        <v>2045</v>
      </c>
      <c r="N147" s="61">
        <v>2700</v>
      </c>
      <c r="O147" s="61">
        <v>2335</v>
      </c>
      <c r="P147" s="67">
        <f t="shared" si="11"/>
        <v>12070</v>
      </c>
      <c r="Q147" s="171">
        <f t="shared" si="12"/>
        <v>30134.7</v>
      </c>
      <c r="R147" s="172" t="s">
        <v>89</v>
      </c>
      <c r="S147" s="36"/>
      <c r="T147" s="36"/>
      <c r="U147" s="36"/>
      <c r="V147" s="36"/>
      <c r="W147" s="142"/>
    </row>
    <row r="148" spans="1:23" x14ac:dyDescent="0.35">
      <c r="A148" s="196" t="s">
        <v>31</v>
      </c>
      <c r="B148" s="58" t="s">
        <v>15</v>
      </c>
      <c r="C148" s="58">
        <v>11</v>
      </c>
      <c r="D148" s="3">
        <v>4</v>
      </c>
      <c r="E148" s="3">
        <v>31</v>
      </c>
      <c r="F148" s="3">
        <v>7</v>
      </c>
      <c r="G148" s="3">
        <v>4</v>
      </c>
      <c r="H148" s="3">
        <v>16</v>
      </c>
      <c r="I148" s="3">
        <v>12</v>
      </c>
      <c r="J148" s="46">
        <f t="shared" si="10"/>
        <v>85</v>
      </c>
      <c r="K148" s="3">
        <v>13</v>
      </c>
      <c r="L148" s="3">
        <v>18</v>
      </c>
      <c r="M148" s="3">
        <v>15</v>
      </c>
      <c r="N148" s="3">
        <v>14</v>
      </c>
      <c r="O148" s="152">
        <v>20</v>
      </c>
      <c r="P148" s="48">
        <f t="shared" si="11"/>
        <v>80</v>
      </c>
      <c r="Q148" s="54">
        <f t="shared" si="12"/>
        <v>165</v>
      </c>
      <c r="S148" s="74"/>
      <c r="T148" s="74"/>
      <c r="U148" s="74"/>
      <c r="V148" s="36"/>
      <c r="W148" s="142"/>
    </row>
    <row r="149" spans="1:23" x14ac:dyDescent="0.35">
      <c r="A149" s="197"/>
      <c r="B149" s="2" t="s">
        <v>16</v>
      </c>
      <c r="C149" s="2">
        <v>71.930000000000007</v>
      </c>
      <c r="D149" s="9">
        <v>16.93</v>
      </c>
      <c r="E149" s="9">
        <v>390.81</v>
      </c>
      <c r="F149" s="9">
        <v>57.82</v>
      </c>
      <c r="G149" s="9">
        <v>57</v>
      </c>
      <c r="H149" s="9">
        <v>201.12</v>
      </c>
      <c r="I149" s="9">
        <v>70.59</v>
      </c>
      <c r="J149" s="46">
        <f t="shared" si="10"/>
        <v>866.2</v>
      </c>
      <c r="K149" s="9">
        <v>148.02000000000001</v>
      </c>
      <c r="L149" s="9">
        <v>249.78</v>
      </c>
      <c r="M149" s="9">
        <v>229.74</v>
      </c>
      <c r="N149" s="9">
        <v>89.82</v>
      </c>
      <c r="O149" s="153">
        <v>194.11</v>
      </c>
      <c r="P149" s="48">
        <f t="shared" si="11"/>
        <v>911.46999999999991</v>
      </c>
      <c r="Q149" s="168">
        <f t="shared" si="12"/>
        <v>1777.67</v>
      </c>
      <c r="R149" s="169" t="s">
        <v>90</v>
      </c>
      <c r="S149" s="36">
        <v>2666.15</v>
      </c>
      <c r="T149" s="36"/>
      <c r="U149" s="36"/>
      <c r="V149" s="36"/>
      <c r="W149" s="142"/>
    </row>
    <row r="150" spans="1:23" ht="15" thickBot="1" x14ac:dyDescent="0.4">
      <c r="A150" s="198"/>
      <c r="B150" s="61" t="s">
        <v>17</v>
      </c>
      <c r="C150" s="61">
        <v>952.4</v>
      </c>
      <c r="D150" s="6">
        <v>206.5</v>
      </c>
      <c r="E150" s="6">
        <v>5772.6</v>
      </c>
      <c r="F150" s="6">
        <v>762.4</v>
      </c>
      <c r="G150" s="6">
        <v>661.4</v>
      </c>
      <c r="H150" s="6">
        <v>2287.6</v>
      </c>
      <c r="I150" s="6">
        <v>1112.5</v>
      </c>
      <c r="J150" s="46">
        <f t="shared" si="10"/>
        <v>11755.4</v>
      </c>
      <c r="K150" s="6">
        <v>2025.8</v>
      </c>
      <c r="L150" s="6">
        <v>3414.2</v>
      </c>
      <c r="M150" s="6">
        <v>3015.9</v>
      </c>
      <c r="N150" s="6">
        <v>1154.7</v>
      </c>
      <c r="O150" s="154">
        <v>2455.6</v>
      </c>
      <c r="P150" s="67">
        <f t="shared" si="11"/>
        <v>12066.2</v>
      </c>
      <c r="Q150" s="171">
        <f t="shared" si="12"/>
        <v>23821.599999999999</v>
      </c>
      <c r="R150" s="172" t="s">
        <v>89</v>
      </c>
      <c r="S150" s="108"/>
      <c r="T150" s="108"/>
      <c r="U150" s="108"/>
      <c r="V150" s="108"/>
      <c r="W150" s="142"/>
    </row>
    <row r="151" spans="1:23" x14ac:dyDescent="0.35">
      <c r="A151" s="196" t="s">
        <v>30</v>
      </c>
      <c r="B151" s="58" t="s">
        <v>15</v>
      </c>
      <c r="C151" s="3">
        <v>12</v>
      </c>
      <c r="D151" s="3">
        <v>8</v>
      </c>
      <c r="E151" s="58">
        <v>15</v>
      </c>
      <c r="F151" s="58">
        <v>10</v>
      </c>
      <c r="G151" s="58">
        <v>13</v>
      </c>
      <c r="H151" s="58">
        <v>12</v>
      </c>
      <c r="I151" s="58">
        <v>12</v>
      </c>
      <c r="J151" s="46">
        <f t="shared" si="10"/>
        <v>82</v>
      </c>
      <c r="K151" s="58">
        <v>13</v>
      </c>
      <c r="L151" s="58">
        <v>16</v>
      </c>
      <c r="M151" s="58">
        <v>12</v>
      </c>
      <c r="N151" s="58">
        <v>15</v>
      </c>
      <c r="O151" s="58">
        <v>10</v>
      </c>
      <c r="P151" s="48">
        <f t="shared" si="11"/>
        <v>66</v>
      </c>
      <c r="Q151" s="54">
        <f t="shared" si="12"/>
        <v>148</v>
      </c>
      <c r="S151" s="36"/>
      <c r="T151" s="36"/>
      <c r="U151" s="36"/>
      <c r="V151" s="36"/>
      <c r="W151" s="142"/>
    </row>
    <row r="152" spans="1:23" x14ac:dyDescent="0.35">
      <c r="A152" s="197"/>
      <c r="B152" s="2" t="s">
        <v>16</v>
      </c>
      <c r="C152" s="9">
        <v>53.12</v>
      </c>
      <c r="D152" s="9">
        <v>25.04</v>
      </c>
      <c r="E152" s="2">
        <v>52</v>
      </c>
      <c r="F152" s="2">
        <v>68</v>
      </c>
      <c r="G152" s="2">
        <v>85</v>
      </c>
      <c r="H152" s="2">
        <v>62</v>
      </c>
      <c r="I152" s="2">
        <v>73</v>
      </c>
      <c r="J152" s="46">
        <f t="shared" si="10"/>
        <v>418.15999999999997</v>
      </c>
      <c r="K152" s="2">
        <v>79</v>
      </c>
      <c r="L152" s="2">
        <v>80</v>
      </c>
      <c r="M152" s="2">
        <v>56</v>
      </c>
      <c r="N152" s="2">
        <v>87</v>
      </c>
      <c r="O152" s="2">
        <v>44</v>
      </c>
      <c r="P152" s="48">
        <f t="shared" si="11"/>
        <v>346</v>
      </c>
      <c r="Q152" s="168">
        <f t="shared" si="12"/>
        <v>764.16</v>
      </c>
      <c r="R152" s="169" t="s">
        <v>90</v>
      </c>
      <c r="S152" s="36">
        <v>1146.0899999999999</v>
      </c>
      <c r="T152" s="36"/>
      <c r="U152" s="36"/>
      <c r="V152" s="36"/>
      <c r="W152" s="142"/>
    </row>
    <row r="153" spans="1:23" ht="15" thickBot="1" x14ac:dyDescent="0.4">
      <c r="A153" s="198"/>
      <c r="B153" s="61" t="s">
        <v>17</v>
      </c>
      <c r="C153" s="6">
        <v>985.4</v>
      </c>
      <c r="D153" s="6">
        <v>486.3</v>
      </c>
      <c r="E153" s="61">
        <v>1068</v>
      </c>
      <c r="F153" s="61">
        <v>1425.1</v>
      </c>
      <c r="G153" s="61">
        <v>1762</v>
      </c>
      <c r="H153" s="61">
        <v>1181</v>
      </c>
      <c r="I153" s="61">
        <v>1438.9</v>
      </c>
      <c r="J153" s="46">
        <f t="shared" si="10"/>
        <v>8346.6999999999989</v>
      </c>
      <c r="K153" s="61">
        <v>1459.1</v>
      </c>
      <c r="L153" s="61">
        <v>1538.3</v>
      </c>
      <c r="M153" s="61">
        <v>1057.7</v>
      </c>
      <c r="N153" s="61">
        <v>1626</v>
      </c>
      <c r="O153" s="61">
        <v>767</v>
      </c>
      <c r="P153" s="67">
        <f t="shared" si="11"/>
        <v>6448.0999999999995</v>
      </c>
      <c r="Q153" s="171">
        <f t="shared" si="12"/>
        <v>14794.8</v>
      </c>
      <c r="R153" s="172" t="s">
        <v>89</v>
      </c>
      <c r="S153" s="36"/>
      <c r="T153" s="36"/>
      <c r="U153" s="36"/>
      <c r="V153" s="36"/>
      <c r="W153" s="142"/>
    </row>
    <row r="154" spans="1:23" x14ac:dyDescent="0.35">
      <c r="A154" s="196" t="s">
        <v>29</v>
      </c>
      <c r="B154" s="58" t="s">
        <v>15</v>
      </c>
      <c r="C154" s="58">
        <v>0</v>
      </c>
      <c r="D154" s="58">
        <v>0</v>
      </c>
      <c r="E154" s="58">
        <v>0</v>
      </c>
      <c r="F154" s="58">
        <v>1</v>
      </c>
      <c r="G154" s="58">
        <v>11</v>
      </c>
      <c r="H154" s="58">
        <v>5</v>
      </c>
      <c r="I154" s="58">
        <v>3</v>
      </c>
      <c r="J154" s="46">
        <f t="shared" si="10"/>
        <v>20</v>
      </c>
      <c r="K154" s="58">
        <v>11</v>
      </c>
      <c r="L154" s="58">
        <v>4</v>
      </c>
      <c r="M154" s="58">
        <v>6</v>
      </c>
      <c r="N154" s="58">
        <v>15</v>
      </c>
      <c r="O154" s="58">
        <v>0</v>
      </c>
      <c r="P154" s="48">
        <f t="shared" si="11"/>
        <v>36</v>
      </c>
      <c r="Q154" s="54">
        <f t="shared" si="12"/>
        <v>56</v>
      </c>
      <c r="S154" s="36"/>
      <c r="T154" s="36"/>
      <c r="U154" s="36"/>
      <c r="V154" s="36"/>
      <c r="W154" s="142"/>
    </row>
    <row r="155" spans="1:23" x14ac:dyDescent="0.35">
      <c r="A155" s="197"/>
      <c r="B155" s="2" t="s">
        <v>16</v>
      </c>
      <c r="C155" s="2">
        <v>0</v>
      </c>
      <c r="D155" s="2">
        <v>0</v>
      </c>
      <c r="E155" s="2">
        <v>0</v>
      </c>
      <c r="F155" s="2">
        <v>1.8</v>
      </c>
      <c r="G155" s="2">
        <v>247.67</v>
      </c>
      <c r="H155" s="2">
        <v>212.41</v>
      </c>
      <c r="I155" s="2">
        <v>4.5</v>
      </c>
      <c r="J155" s="46">
        <f t="shared" si="10"/>
        <v>466.38</v>
      </c>
      <c r="K155" s="2">
        <v>118</v>
      </c>
      <c r="L155" s="2">
        <v>5.55</v>
      </c>
      <c r="M155" s="2">
        <v>46</v>
      </c>
      <c r="N155" s="2">
        <v>272</v>
      </c>
      <c r="O155" s="2">
        <v>0</v>
      </c>
      <c r="P155" s="48">
        <f t="shared" si="11"/>
        <v>441.55</v>
      </c>
      <c r="Q155" s="168">
        <f t="shared" si="12"/>
        <v>907.93000000000006</v>
      </c>
      <c r="R155" s="169" t="s">
        <v>90</v>
      </c>
      <c r="S155" s="36">
        <v>1361.71</v>
      </c>
      <c r="T155" s="36"/>
      <c r="U155" s="36"/>
      <c r="V155" s="36"/>
      <c r="W155" s="142"/>
    </row>
    <row r="156" spans="1:23" ht="15" thickBot="1" x14ac:dyDescent="0.4">
      <c r="A156" s="198"/>
      <c r="B156" s="61" t="s">
        <v>17</v>
      </c>
      <c r="C156" s="61">
        <v>0</v>
      </c>
      <c r="D156" s="61">
        <v>0</v>
      </c>
      <c r="E156" s="61">
        <v>0</v>
      </c>
      <c r="F156" s="61">
        <v>2.4</v>
      </c>
      <c r="G156" s="61">
        <v>2068</v>
      </c>
      <c r="H156" s="61">
        <v>1764</v>
      </c>
      <c r="I156" s="61">
        <v>7.7</v>
      </c>
      <c r="J156" s="46">
        <f t="shared" si="10"/>
        <v>3842.1</v>
      </c>
      <c r="K156" s="61">
        <v>1355.7</v>
      </c>
      <c r="L156" s="61">
        <v>5.2</v>
      </c>
      <c r="M156" s="61">
        <v>422.4</v>
      </c>
      <c r="N156" s="61">
        <v>2542</v>
      </c>
      <c r="O156" s="61">
        <v>0</v>
      </c>
      <c r="P156" s="67">
        <f t="shared" si="11"/>
        <v>4325.3</v>
      </c>
      <c r="Q156" s="171">
        <f t="shared" si="12"/>
        <v>8167.4</v>
      </c>
      <c r="R156" s="172" t="s">
        <v>89</v>
      </c>
      <c r="S156" s="36"/>
      <c r="T156" s="36"/>
      <c r="U156" s="36"/>
      <c r="V156" s="36"/>
      <c r="W156" s="142"/>
    </row>
    <row r="157" spans="1:23" x14ac:dyDescent="0.35">
      <c r="A157" s="196" t="s">
        <v>32</v>
      </c>
      <c r="B157" s="59" t="s">
        <v>15</v>
      </c>
      <c r="C157" s="58">
        <v>14</v>
      </c>
      <c r="D157" s="58">
        <v>5</v>
      </c>
      <c r="E157" s="58">
        <v>15</v>
      </c>
      <c r="F157" s="58">
        <v>17</v>
      </c>
      <c r="G157" s="58">
        <v>14</v>
      </c>
      <c r="H157" s="58">
        <v>11</v>
      </c>
      <c r="I157" s="58">
        <v>18</v>
      </c>
      <c r="J157" s="46">
        <f t="shared" si="10"/>
        <v>94</v>
      </c>
      <c r="K157" s="58">
        <v>22</v>
      </c>
      <c r="L157" s="58">
        <v>13</v>
      </c>
      <c r="M157" s="58">
        <v>10</v>
      </c>
      <c r="N157" s="58">
        <v>13</v>
      </c>
      <c r="O157" s="58">
        <v>12</v>
      </c>
      <c r="P157" s="48">
        <f t="shared" si="11"/>
        <v>70</v>
      </c>
      <c r="Q157" s="54">
        <f t="shared" si="12"/>
        <v>164</v>
      </c>
      <c r="S157" s="36"/>
      <c r="T157" s="36"/>
      <c r="U157" s="36"/>
      <c r="V157" s="36"/>
      <c r="W157" s="142"/>
    </row>
    <row r="158" spans="1:23" x14ac:dyDescent="0.35">
      <c r="A158" s="197"/>
      <c r="B158" s="60" t="s">
        <v>16</v>
      </c>
      <c r="C158" s="2">
        <v>78.63</v>
      </c>
      <c r="D158" s="2">
        <v>20</v>
      </c>
      <c r="E158" s="2">
        <v>82.63</v>
      </c>
      <c r="F158" s="2">
        <v>200.18</v>
      </c>
      <c r="G158" s="2">
        <v>107.4</v>
      </c>
      <c r="H158" s="2">
        <v>116.75</v>
      </c>
      <c r="I158" s="2">
        <v>408.09</v>
      </c>
      <c r="J158" s="46">
        <f t="shared" si="10"/>
        <v>1013.6800000000001</v>
      </c>
      <c r="K158" s="2">
        <v>218.92</v>
      </c>
      <c r="L158" s="2">
        <v>102.81</v>
      </c>
      <c r="M158" s="2">
        <v>67.2</v>
      </c>
      <c r="N158" s="2">
        <v>148.25</v>
      </c>
      <c r="O158" s="2">
        <v>192.34</v>
      </c>
      <c r="P158" s="48">
        <f t="shared" si="11"/>
        <v>729.5200000000001</v>
      </c>
      <c r="Q158" s="168">
        <f t="shared" si="12"/>
        <v>1743.2000000000003</v>
      </c>
      <c r="R158" s="169" t="s">
        <v>90</v>
      </c>
      <c r="S158" s="36">
        <v>2614.4499999999998</v>
      </c>
      <c r="T158" s="36"/>
      <c r="U158" s="36"/>
      <c r="V158" s="36"/>
      <c r="W158" s="142"/>
    </row>
    <row r="159" spans="1:23" ht="15" thickBot="1" x14ac:dyDescent="0.4">
      <c r="A159" s="197"/>
      <c r="B159" s="66" t="s">
        <v>17</v>
      </c>
      <c r="C159" s="66">
        <v>830.8</v>
      </c>
      <c r="D159" s="66">
        <v>224.6</v>
      </c>
      <c r="E159" s="66">
        <v>880.9</v>
      </c>
      <c r="F159" s="66">
        <v>2134.8000000000002</v>
      </c>
      <c r="G159" s="66">
        <v>1149</v>
      </c>
      <c r="H159" s="66">
        <v>1301</v>
      </c>
      <c r="I159" s="66">
        <v>4180</v>
      </c>
      <c r="J159" s="46">
        <f t="shared" si="10"/>
        <v>10701.1</v>
      </c>
      <c r="K159" s="66">
        <v>2439.69</v>
      </c>
      <c r="L159" s="66">
        <v>1009.6</v>
      </c>
      <c r="M159" s="66">
        <v>717.4</v>
      </c>
      <c r="N159" s="66">
        <v>1610.1</v>
      </c>
      <c r="O159" s="66">
        <v>2098.5</v>
      </c>
      <c r="P159" s="67">
        <f t="shared" si="11"/>
        <v>7875.2899999999991</v>
      </c>
      <c r="Q159" s="171">
        <f t="shared" si="12"/>
        <v>18576.39</v>
      </c>
      <c r="R159" s="172" t="s">
        <v>89</v>
      </c>
      <c r="S159" s="36"/>
      <c r="T159" s="36"/>
      <c r="U159" s="36"/>
      <c r="V159" s="36"/>
      <c r="W159" s="142"/>
    </row>
    <row r="160" spans="1:23" x14ac:dyDescent="0.35">
      <c r="A160" s="196" t="s">
        <v>62</v>
      </c>
      <c r="B160" s="58" t="s">
        <v>15</v>
      </c>
      <c r="C160" s="58">
        <v>21</v>
      </c>
      <c r="D160" s="58">
        <v>18</v>
      </c>
      <c r="E160" s="58">
        <v>18</v>
      </c>
      <c r="F160" s="58">
        <v>19</v>
      </c>
      <c r="G160" s="58">
        <v>19</v>
      </c>
      <c r="H160" s="58">
        <v>25</v>
      </c>
      <c r="I160" s="58">
        <v>23</v>
      </c>
      <c r="J160" s="46">
        <f t="shared" si="10"/>
        <v>143</v>
      </c>
      <c r="K160" s="58">
        <v>23</v>
      </c>
      <c r="L160" s="58">
        <v>25</v>
      </c>
      <c r="M160" s="58">
        <v>23</v>
      </c>
      <c r="N160" s="58">
        <v>20</v>
      </c>
      <c r="O160" s="58">
        <v>21</v>
      </c>
      <c r="P160" s="48">
        <f t="shared" si="11"/>
        <v>112</v>
      </c>
      <c r="Q160" s="54">
        <f t="shared" si="12"/>
        <v>255</v>
      </c>
      <c r="S160" s="36"/>
      <c r="T160" s="36"/>
      <c r="U160" s="36"/>
      <c r="V160" s="36"/>
      <c r="W160" s="142"/>
    </row>
    <row r="161" spans="1:23" x14ac:dyDescent="0.35">
      <c r="A161" s="197"/>
      <c r="B161" s="2" t="s">
        <v>16</v>
      </c>
      <c r="C161" s="2">
        <v>109.07</v>
      </c>
      <c r="D161" s="2">
        <v>48.89</v>
      </c>
      <c r="E161" s="2">
        <v>80.95</v>
      </c>
      <c r="F161" s="2">
        <v>68.42</v>
      </c>
      <c r="G161" s="90">
        <v>120.2</v>
      </c>
      <c r="H161" s="2">
        <v>174.23</v>
      </c>
      <c r="I161" s="2">
        <v>126.6</v>
      </c>
      <c r="J161" s="46">
        <f t="shared" si="10"/>
        <v>728.36</v>
      </c>
      <c r="K161" s="2">
        <v>94.6</v>
      </c>
      <c r="L161" s="2">
        <v>204.17</v>
      </c>
      <c r="M161" s="2">
        <v>74</v>
      </c>
      <c r="N161" s="2">
        <v>74.5</v>
      </c>
      <c r="O161" s="2">
        <v>68.53</v>
      </c>
      <c r="P161" s="48">
        <f t="shared" si="11"/>
        <v>515.79999999999995</v>
      </c>
      <c r="Q161" s="168">
        <f t="shared" si="12"/>
        <v>1244.1599999999999</v>
      </c>
      <c r="R161" s="169" t="s">
        <v>90</v>
      </c>
      <c r="S161" s="36">
        <v>1865.99</v>
      </c>
      <c r="T161" s="36"/>
      <c r="U161" s="36"/>
      <c r="V161" s="36"/>
      <c r="W161" s="142"/>
    </row>
    <row r="162" spans="1:23" ht="15" thickBot="1" x14ac:dyDescent="0.4">
      <c r="A162" s="198"/>
      <c r="B162" s="61" t="s">
        <v>17</v>
      </c>
      <c r="C162" s="61">
        <v>1640.4</v>
      </c>
      <c r="D162" s="61">
        <v>828.1</v>
      </c>
      <c r="E162" s="61">
        <v>1052.5999999999999</v>
      </c>
      <c r="F162" s="61">
        <v>1044.9000000000001</v>
      </c>
      <c r="G162" s="61">
        <v>1798.6</v>
      </c>
      <c r="H162" s="61">
        <v>2639.5</v>
      </c>
      <c r="I162" s="61">
        <v>1992</v>
      </c>
      <c r="J162" s="46">
        <f t="shared" si="10"/>
        <v>10996.1</v>
      </c>
      <c r="K162" s="61">
        <v>1426.2</v>
      </c>
      <c r="L162" s="61">
        <v>3146</v>
      </c>
      <c r="M162" s="61">
        <v>979.6</v>
      </c>
      <c r="N162" s="61">
        <v>919.3</v>
      </c>
      <c r="O162" s="61">
        <v>887</v>
      </c>
      <c r="P162" s="67">
        <f t="shared" si="11"/>
        <v>7358.1</v>
      </c>
      <c r="Q162" s="171">
        <f t="shared" si="12"/>
        <v>18354.2</v>
      </c>
      <c r="R162" s="172" t="s">
        <v>89</v>
      </c>
      <c r="S162" s="36"/>
      <c r="T162" s="36"/>
      <c r="U162" s="36"/>
      <c r="V162" s="36"/>
      <c r="W162" s="142"/>
    </row>
    <row r="163" spans="1:23" x14ac:dyDescent="0.35">
      <c r="A163" s="199" t="s">
        <v>70</v>
      </c>
      <c r="B163" s="59" t="s">
        <v>15</v>
      </c>
      <c r="C163" s="37"/>
      <c r="D163" s="37"/>
      <c r="E163" s="37"/>
      <c r="F163" s="37"/>
      <c r="G163" s="37"/>
      <c r="H163" s="37"/>
      <c r="I163" s="37"/>
      <c r="J163" s="46">
        <f t="shared" si="10"/>
        <v>0</v>
      </c>
      <c r="K163" s="37"/>
      <c r="L163" s="37"/>
      <c r="M163" s="58">
        <v>10</v>
      </c>
      <c r="N163" s="58">
        <v>13</v>
      </c>
      <c r="O163" s="58">
        <v>12</v>
      </c>
      <c r="P163" s="48">
        <f t="shared" si="11"/>
        <v>35</v>
      </c>
      <c r="Q163" s="54">
        <f t="shared" si="12"/>
        <v>35</v>
      </c>
      <c r="S163" s="36"/>
      <c r="T163" s="36"/>
      <c r="U163" s="36"/>
      <c r="V163" s="36"/>
      <c r="W163" s="142"/>
    </row>
    <row r="164" spans="1:23" x14ac:dyDescent="0.35">
      <c r="A164" s="197"/>
      <c r="B164" s="60" t="s">
        <v>16</v>
      </c>
      <c r="C164" s="44"/>
      <c r="D164" s="44"/>
      <c r="E164" s="44"/>
      <c r="F164" s="44"/>
      <c r="G164" s="44"/>
      <c r="H164" s="44"/>
      <c r="I164" s="44"/>
      <c r="J164" s="46">
        <f t="shared" si="10"/>
        <v>0</v>
      </c>
      <c r="K164" s="44"/>
      <c r="L164" s="44"/>
      <c r="M164" s="2">
        <v>50</v>
      </c>
      <c r="N164" s="2">
        <v>163.61000000000001</v>
      </c>
      <c r="O164" s="2">
        <v>54.21</v>
      </c>
      <c r="P164" s="48">
        <f t="shared" si="11"/>
        <v>267.82</v>
      </c>
      <c r="Q164" s="168">
        <f t="shared" si="12"/>
        <v>267.82</v>
      </c>
      <c r="R164" s="169" t="s">
        <v>90</v>
      </c>
      <c r="S164" s="36">
        <v>401.68</v>
      </c>
      <c r="T164" s="36"/>
      <c r="U164" s="36"/>
      <c r="V164" s="36"/>
      <c r="W164" s="142"/>
    </row>
    <row r="165" spans="1:23" ht="15" thickBot="1" x14ac:dyDescent="0.4">
      <c r="A165" s="198"/>
      <c r="B165" s="66" t="s">
        <v>17</v>
      </c>
      <c r="C165" s="40"/>
      <c r="D165" s="40"/>
      <c r="E165" s="40"/>
      <c r="F165" s="40"/>
      <c r="G165" s="40"/>
      <c r="H165" s="40"/>
      <c r="I165" s="40"/>
      <c r="J165" s="46">
        <f t="shared" si="10"/>
        <v>0</v>
      </c>
      <c r="K165" s="40"/>
      <c r="L165" s="40"/>
      <c r="M165" s="61">
        <v>806</v>
      </c>
      <c r="N165" s="61">
        <v>2730.8</v>
      </c>
      <c r="O165" s="61">
        <v>817.5</v>
      </c>
      <c r="P165" s="67">
        <f t="shared" si="11"/>
        <v>4354.3</v>
      </c>
      <c r="Q165" s="171">
        <f t="shared" si="12"/>
        <v>4354.3</v>
      </c>
      <c r="R165" s="172" t="s">
        <v>89</v>
      </c>
      <c r="S165" s="36"/>
      <c r="T165" s="36"/>
      <c r="U165" s="36"/>
      <c r="V165" s="36"/>
      <c r="W165" s="142"/>
    </row>
    <row r="166" spans="1:23" x14ac:dyDescent="0.35">
      <c r="A166" s="190"/>
      <c r="B166" s="3" t="s">
        <v>15</v>
      </c>
      <c r="C166" s="3"/>
      <c r="D166" s="3"/>
      <c r="E166" s="3"/>
      <c r="F166" s="3"/>
      <c r="G166" s="3"/>
      <c r="H166" s="3"/>
      <c r="I166" s="3"/>
      <c r="J166" s="46">
        <f t="shared" si="10"/>
        <v>0</v>
      </c>
      <c r="K166" s="3"/>
      <c r="L166" s="3"/>
      <c r="M166" s="3"/>
      <c r="N166" s="3"/>
      <c r="O166" s="3"/>
      <c r="P166" s="59"/>
      <c r="S166" s="36"/>
      <c r="T166" s="36"/>
      <c r="U166" s="36"/>
      <c r="V166" s="36"/>
      <c r="W166" s="142"/>
    </row>
    <row r="167" spans="1:23" x14ac:dyDescent="0.35">
      <c r="A167" s="191"/>
      <c r="B167" s="9" t="s">
        <v>16</v>
      </c>
      <c r="C167" s="9"/>
      <c r="D167" s="9"/>
      <c r="E167" s="9"/>
      <c r="F167" s="9"/>
      <c r="G167" s="9"/>
      <c r="H167" s="9"/>
      <c r="I167" s="9"/>
      <c r="J167" s="46">
        <f t="shared" si="10"/>
        <v>0</v>
      </c>
      <c r="K167" s="9"/>
      <c r="L167" s="9"/>
      <c r="M167" s="9"/>
      <c r="N167" s="9"/>
      <c r="O167" s="9"/>
      <c r="P167" s="2"/>
      <c r="S167" s="36"/>
      <c r="T167" s="36"/>
      <c r="U167" s="36"/>
      <c r="V167" s="36"/>
      <c r="W167" s="142"/>
    </row>
    <row r="168" spans="1:23" ht="15" thickBot="1" x14ac:dyDescent="0.4">
      <c r="A168" s="192"/>
      <c r="B168" s="6" t="s">
        <v>17</v>
      </c>
      <c r="C168" s="6"/>
      <c r="D168" s="6"/>
      <c r="E168" s="6"/>
      <c r="F168" s="6"/>
      <c r="G168" s="6"/>
      <c r="H168" s="6"/>
      <c r="I168" s="6"/>
      <c r="J168" s="46">
        <f t="shared" si="10"/>
        <v>0</v>
      </c>
      <c r="K168" s="6"/>
      <c r="L168" s="6"/>
      <c r="M168" s="6"/>
      <c r="N168" s="6"/>
      <c r="O168" s="6"/>
      <c r="P168" s="2"/>
      <c r="S168" s="36"/>
      <c r="T168" s="36"/>
      <c r="U168" s="36"/>
      <c r="V168" s="36"/>
      <c r="W168" s="142"/>
    </row>
    <row r="169" spans="1:23" x14ac:dyDescent="0.35">
      <c r="A169" s="190"/>
      <c r="B169" s="4" t="s">
        <v>15</v>
      </c>
      <c r="C169" s="3"/>
      <c r="D169" s="3"/>
      <c r="E169" s="3"/>
      <c r="F169" s="3"/>
      <c r="G169" s="3"/>
      <c r="H169" s="3"/>
      <c r="I169" s="3"/>
      <c r="J169" s="46">
        <f t="shared" si="10"/>
        <v>0</v>
      </c>
      <c r="K169" s="3"/>
      <c r="L169" s="3"/>
      <c r="M169" s="3"/>
      <c r="N169" s="3"/>
      <c r="O169" s="3"/>
      <c r="P169" s="2"/>
      <c r="S169" s="36"/>
      <c r="T169" s="36"/>
      <c r="U169" s="36"/>
      <c r="V169" s="36"/>
      <c r="W169" s="142"/>
    </row>
    <row r="170" spans="1:23" x14ac:dyDescent="0.35">
      <c r="A170" s="191"/>
      <c r="B170" s="5" t="s">
        <v>16</v>
      </c>
      <c r="C170" s="9"/>
      <c r="D170" s="9"/>
      <c r="E170" s="9"/>
      <c r="F170" s="9"/>
      <c r="G170" s="9"/>
      <c r="H170" s="9"/>
      <c r="I170" s="9"/>
      <c r="J170" s="46">
        <f t="shared" si="10"/>
        <v>0</v>
      </c>
      <c r="K170" s="9"/>
      <c r="L170" s="9"/>
      <c r="M170" s="9"/>
      <c r="N170" s="9"/>
      <c r="O170" s="9"/>
      <c r="P170" s="2"/>
      <c r="S170" s="36"/>
      <c r="T170" s="36"/>
      <c r="U170" s="36"/>
      <c r="V170" s="36"/>
      <c r="W170" s="142"/>
    </row>
    <row r="171" spans="1:23" ht="15" thickBot="1" x14ac:dyDescent="0.4">
      <c r="A171" s="191"/>
      <c r="B171" s="41" t="s">
        <v>17</v>
      </c>
      <c r="C171" s="41"/>
      <c r="D171" s="41"/>
      <c r="E171" s="41"/>
      <c r="F171" s="41"/>
      <c r="G171" s="41"/>
      <c r="H171" s="41"/>
      <c r="I171" s="41"/>
      <c r="J171" s="46">
        <f t="shared" si="10"/>
        <v>0</v>
      </c>
      <c r="K171" s="41"/>
      <c r="L171" s="41"/>
      <c r="M171" s="41"/>
      <c r="N171" s="41"/>
      <c r="O171" s="41"/>
      <c r="P171" s="2"/>
      <c r="S171" s="36"/>
      <c r="T171" s="36"/>
      <c r="U171" s="36"/>
      <c r="V171" s="36"/>
      <c r="W171" s="142"/>
    </row>
    <row r="172" spans="1:23" x14ac:dyDescent="0.35">
      <c r="A172" s="193"/>
      <c r="B172" s="4" t="s">
        <v>15</v>
      </c>
      <c r="C172" s="3"/>
      <c r="D172" s="3"/>
      <c r="E172" s="3"/>
      <c r="F172" s="3"/>
      <c r="G172" s="3"/>
      <c r="H172" s="3"/>
      <c r="I172" s="3"/>
      <c r="J172" s="46">
        <f t="shared" si="10"/>
        <v>0</v>
      </c>
      <c r="K172" s="3"/>
      <c r="L172" s="3"/>
      <c r="M172" s="3"/>
      <c r="N172" s="3"/>
      <c r="O172" s="3"/>
      <c r="P172" s="2"/>
      <c r="S172" s="36"/>
      <c r="T172" s="36"/>
      <c r="U172" s="36"/>
      <c r="V172" s="36"/>
      <c r="W172" s="142"/>
    </row>
    <row r="173" spans="1:23" x14ac:dyDescent="0.35">
      <c r="A173" s="194"/>
      <c r="B173" s="5" t="s">
        <v>16</v>
      </c>
      <c r="C173" s="9"/>
      <c r="D173" s="9"/>
      <c r="E173" s="9"/>
      <c r="F173" s="9"/>
      <c r="G173" s="9"/>
      <c r="H173" s="9"/>
      <c r="I173" s="9"/>
      <c r="J173" s="46">
        <f t="shared" si="10"/>
        <v>0</v>
      </c>
      <c r="K173" s="9"/>
      <c r="L173" s="9"/>
      <c r="M173" s="9"/>
      <c r="N173" s="9"/>
      <c r="O173" s="9"/>
      <c r="P173" s="2"/>
      <c r="S173" s="36"/>
      <c r="T173" s="36"/>
      <c r="U173" s="36"/>
      <c r="V173" s="36"/>
      <c r="W173" s="142"/>
    </row>
    <row r="174" spans="1:23" ht="15" thickBot="1" x14ac:dyDescent="0.4">
      <c r="A174" s="195"/>
      <c r="B174" s="41" t="s">
        <v>17</v>
      </c>
      <c r="C174" s="6"/>
      <c r="D174" s="6"/>
      <c r="E174" s="6"/>
      <c r="F174" s="6"/>
      <c r="G174" s="6"/>
      <c r="H174" s="6"/>
      <c r="I174" s="6"/>
      <c r="J174" s="46">
        <f t="shared" si="10"/>
        <v>0</v>
      </c>
      <c r="K174" s="6"/>
      <c r="L174" s="6"/>
      <c r="M174" s="6"/>
      <c r="N174" s="6"/>
      <c r="O174" s="6"/>
      <c r="P174" s="2"/>
      <c r="S174" s="36"/>
      <c r="T174" s="36"/>
      <c r="U174" s="36"/>
      <c r="V174" s="36"/>
      <c r="W174" s="142"/>
    </row>
    <row r="175" spans="1:23" x14ac:dyDescent="0.35">
      <c r="A175" s="190"/>
      <c r="B175" s="3" t="s">
        <v>15</v>
      </c>
      <c r="C175" s="3"/>
      <c r="D175" s="3"/>
      <c r="E175" s="3"/>
      <c r="F175" s="3"/>
      <c r="G175" s="3"/>
      <c r="H175" s="3"/>
      <c r="I175" s="3"/>
      <c r="J175" s="46">
        <f t="shared" si="10"/>
        <v>0</v>
      </c>
      <c r="K175" s="3"/>
      <c r="L175" s="3"/>
      <c r="M175" s="3"/>
      <c r="N175" s="3"/>
      <c r="O175" s="3"/>
      <c r="P175" s="2"/>
      <c r="S175" s="36"/>
      <c r="T175" s="36"/>
      <c r="U175" s="36"/>
      <c r="V175" s="36"/>
      <c r="W175" s="142"/>
    </row>
    <row r="176" spans="1:23" x14ac:dyDescent="0.35">
      <c r="A176" s="191"/>
      <c r="B176" s="9" t="s">
        <v>16</v>
      </c>
      <c r="C176" s="9"/>
      <c r="D176" s="9"/>
      <c r="E176" s="9"/>
      <c r="F176" s="9"/>
      <c r="G176" s="9"/>
      <c r="H176" s="9"/>
      <c r="I176" s="9"/>
      <c r="J176" s="46">
        <f t="shared" si="10"/>
        <v>0</v>
      </c>
      <c r="K176" s="9"/>
      <c r="L176" s="9"/>
      <c r="M176" s="9"/>
      <c r="N176" s="9"/>
      <c r="O176" s="9"/>
      <c r="P176" s="2"/>
      <c r="S176" s="36"/>
      <c r="T176" s="36"/>
      <c r="U176" s="36"/>
      <c r="V176" s="36"/>
      <c r="W176" s="142"/>
    </row>
    <row r="177" spans="1:23" ht="15" thickBot="1" x14ac:dyDescent="0.4">
      <c r="A177" s="192"/>
      <c r="B177" s="6" t="s">
        <v>17</v>
      </c>
      <c r="C177" s="6"/>
      <c r="D177" s="6"/>
      <c r="E177" s="6"/>
      <c r="F177" s="6"/>
      <c r="G177" s="6"/>
      <c r="H177" s="6"/>
      <c r="I177" s="6"/>
      <c r="J177" s="46">
        <f t="shared" si="10"/>
        <v>0</v>
      </c>
      <c r="K177" s="6"/>
      <c r="L177" s="6"/>
      <c r="M177" s="6"/>
      <c r="N177" s="6"/>
      <c r="O177" s="6"/>
      <c r="P177" s="2"/>
      <c r="S177" s="36"/>
      <c r="T177" s="36"/>
      <c r="U177" s="36"/>
      <c r="V177" s="36"/>
      <c r="W177" s="142"/>
    </row>
    <row r="178" spans="1:23" x14ac:dyDescent="0.35">
      <c r="A178" s="190"/>
      <c r="B178" s="3" t="s">
        <v>15</v>
      </c>
      <c r="C178" s="3"/>
      <c r="D178" s="3"/>
      <c r="E178" s="3"/>
      <c r="F178" s="3"/>
      <c r="G178" s="3"/>
      <c r="H178" s="3"/>
      <c r="I178" s="3"/>
      <c r="J178" s="46">
        <f t="shared" si="10"/>
        <v>0</v>
      </c>
      <c r="K178" s="3"/>
      <c r="L178" s="3"/>
      <c r="M178" s="3"/>
      <c r="N178" s="3"/>
      <c r="O178" s="3"/>
      <c r="P178" s="2"/>
      <c r="S178" s="36"/>
      <c r="T178" s="36"/>
      <c r="U178" s="36"/>
      <c r="V178" s="36"/>
      <c r="W178" s="142"/>
    </row>
    <row r="179" spans="1:23" x14ac:dyDescent="0.35">
      <c r="A179" s="191"/>
      <c r="B179" s="9" t="s">
        <v>16</v>
      </c>
      <c r="C179" s="9"/>
      <c r="D179" s="9"/>
      <c r="E179" s="9"/>
      <c r="F179" s="9"/>
      <c r="G179" s="9"/>
      <c r="H179" s="9"/>
      <c r="I179" s="9"/>
      <c r="J179" s="46">
        <f t="shared" si="10"/>
        <v>0</v>
      </c>
      <c r="K179" s="9"/>
      <c r="L179" s="9"/>
      <c r="M179" s="9"/>
      <c r="N179" s="9"/>
      <c r="O179" s="9"/>
      <c r="P179" s="2"/>
      <c r="S179" s="36"/>
      <c r="T179" s="36"/>
      <c r="U179" s="36"/>
      <c r="V179" s="36"/>
      <c r="W179" s="142"/>
    </row>
    <row r="180" spans="1:23" ht="15" thickBot="1" x14ac:dyDescent="0.4">
      <c r="A180" s="192"/>
      <c r="B180" s="6" t="s">
        <v>17</v>
      </c>
      <c r="C180" s="6"/>
      <c r="D180" s="6"/>
      <c r="E180" s="6"/>
      <c r="F180" s="6"/>
      <c r="G180" s="6"/>
      <c r="H180" s="6"/>
      <c r="I180" s="6"/>
      <c r="J180" s="46">
        <f t="shared" si="10"/>
        <v>0</v>
      </c>
      <c r="K180" s="6"/>
      <c r="L180" s="6"/>
      <c r="M180" s="6"/>
      <c r="N180" s="6"/>
      <c r="O180" s="6"/>
      <c r="P180" s="2"/>
      <c r="S180" s="36"/>
      <c r="T180" s="36"/>
      <c r="U180" s="36"/>
      <c r="V180" s="36"/>
      <c r="W180" s="142"/>
    </row>
    <row r="181" spans="1:23" x14ac:dyDescent="0.35">
      <c r="A181" s="190"/>
      <c r="B181" s="3" t="s">
        <v>15</v>
      </c>
      <c r="C181" s="3"/>
      <c r="D181" s="3"/>
      <c r="E181" s="3"/>
      <c r="F181" s="3"/>
      <c r="G181" s="3"/>
      <c r="H181" s="3"/>
      <c r="I181" s="3"/>
      <c r="J181" s="46">
        <f t="shared" si="10"/>
        <v>0</v>
      </c>
      <c r="K181" s="3"/>
      <c r="L181" s="3"/>
      <c r="M181" s="3"/>
      <c r="N181" s="3"/>
      <c r="O181" s="3"/>
      <c r="P181" s="2"/>
      <c r="S181" s="36"/>
      <c r="T181" s="36"/>
      <c r="U181" s="36"/>
      <c r="V181" s="36"/>
      <c r="W181" s="142"/>
    </row>
    <row r="182" spans="1:23" x14ac:dyDescent="0.35">
      <c r="A182" s="191"/>
      <c r="B182" s="9" t="s">
        <v>16</v>
      </c>
      <c r="C182" s="9"/>
      <c r="D182" s="9"/>
      <c r="E182" s="9"/>
      <c r="F182" s="9"/>
      <c r="G182" s="9"/>
      <c r="H182" s="9"/>
      <c r="I182" s="9"/>
      <c r="J182" s="46">
        <f t="shared" si="10"/>
        <v>0</v>
      </c>
      <c r="K182" s="9"/>
      <c r="L182" s="9"/>
      <c r="M182" s="9"/>
      <c r="N182" s="9"/>
      <c r="O182" s="9"/>
      <c r="P182" s="2"/>
      <c r="S182" s="36"/>
      <c r="T182" s="36"/>
      <c r="U182" s="36"/>
      <c r="V182" s="36"/>
      <c r="W182" s="142"/>
    </row>
    <row r="183" spans="1:23" ht="15" thickBot="1" x14ac:dyDescent="0.4">
      <c r="A183" s="192"/>
      <c r="B183" s="6" t="s">
        <v>17</v>
      </c>
      <c r="C183" s="6"/>
      <c r="D183" s="6"/>
      <c r="E183" s="6"/>
      <c r="F183" s="6"/>
      <c r="G183" s="6"/>
      <c r="H183" s="6"/>
      <c r="I183" s="6"/>
      <c r="J183" s="46">
        <f t="shared" si="10"/>
        <v>0</v>
      </c>
      <c r="K183" s="6"/>
      <c r="L183" s="6"/>
      <c r="M183" s="6"/>
      <c r="N183" s="6"/>
      <c r="O183" s="6"/>
      <c r="P183" s="2"/>
      <c r="S183" s="36"/>
      <c r="T183" s="36"/>
      <c r="U183" s="36"/>
      <c r="V183" s="36"/>
      <c r="W183" s="142"/>
    </row>
    <row r="184" spans="1:23" x14ac:dyDescent="0.35">
      <c r="A184" s="190"/>
      <c r="B184" s="4" t="s">
        <v>15</v>
      </c>
      <c r="C184" s="3"/>
      <c r="D184" s="3"/>
      <c r="E184" s="3"/>
      <c r="F184" s="3"/>
      <c r="G184" s="3"/>
      <c r="H184" s="3"/>
      <c r="I184" s="3"/>
      <c r="J184" s="46">
        <f t="shared" si="10"/>
        <v>0</v>
      </c>
      <c r="K184" s="3"/>
      <c r="L184" s="3"/>
      <c r="M184" s="3"/>
      <c r="N184" s="3"/>
      <c r="O184" s="3"/>
      <c r="P184" s="2"/>
      <c r="S184" s="36"/>
      <c r="T184" s="36"/>
      <c r="U184" s="36"/>
      <c r="V184" s="36"/>
      <c r="W184" s="142"/>
    </row>
    <row r="185" spans="1:23" x14ac:dyDescent="0.35">
      <c r="A185" s="191"/>
      <c r="B185" s="5" t="s">
        <v>16</v>
      </c>
      <c r="C185" s="9"/>
      <c r="D185" s="9"/>
      <c r="E185" s="9"/>
      <c r="F185" s="9"/>
      <c r="G185" s="9"/>
      <c r="H185" s="9"/>
      <c r="I185" s="9"/>
      <c r="J185" s="46">
        <f t="shared" si="10"/>
        <v>0</v>
      </c>
      <c r="K185" s="9"/>
      <c r="L185" s="9"/>
      <c r="M185" s="9"/>
      <c r="N185" s="9"/>
      <c r="O185" s="9"/>
      <c r="P185" s="2"/>
      <c r="S185" s="36"/>
      <c r="T185" s="36"/>
      <c r="U185" s="36"/>
      <c r="V185" s="36"/>
      <c r="W185" s="142"/>
    </row>
    <row r="186" spans="1:23" ht="15" thickBot="1" x14ac:dyDescent="0.4">
      <c r="A186" s="191"/>
      <c r="B186" s="41" t="s">
        <v>17</v>
      </c>
      <c r="C186" s="41"/>
      <c r="D186" s="41"/>
      <c r="E186" s="41"/>
      <c r="F186" s="41"/>
      <c r="G186" s="41"/>
      <c r="H186" s="41"/>
      <c r="I186" s="41"/>
      <c r="J186" s="46">
        <f t="shared" si="10"/>
        <v>0</v>
      </c>
      <c r="K186" s="41"/>
      <c r="L186" s="41"/>
      <c r="M186" s="41"/>
      <c r="N186" s="41"/>
      <c r="O186" s="41"/>
      <c r="P186" s="2"/>
      <c r="S186" s="36"/>
      <c r="T186" s="36"/>
      <c r="U186" s="36"/>
      <c r="V186" s="36"/>
      <c r="W186" s="142"/>
    </row>
    <row r="187" spans="1:23" x14ac:dyDescent="0.35">
      <c r="A187" s="193"/>
      <c r="B187" s="4" t="s">
        <v>15</v>
      </c>
      <c r="C187" s="3"/>
      <c r="D187" s="3"/>
      <c r="E187" s="3"/>
      <c r="F187" s="3"/>
      <c r="G187" s="3"/>
      <c r="H187" s="3"/>
      <c r="I187" s="3"/>
      <c r="J187" s="46">
        <f t="shared" si="10"/>
        <v>0</v>
      </c>
      <c r="K187" s="3"/>
      <c r="L187" s="3"/>
      <c r="M187" s="3"/>
      <c r="N187" s="3"/>
      <c r="O187" s="3"/>
      <c r="P187" s="2"/>
      <c r="S187" s="36"/>
      <c r="T187" s="36"/>
      <c r="U187" s="36"/>
      <c r="V187" s="36"/>
      <c r="W187" s="142"/>
    </row>
    <row r="188" spans="1:23" x14ac:dyDescent="0.35">
      <c r="A188" s="194"/>
      <c r="B188" s="5" t="s">
        <v>16</v>
      </c>
      <c r="C188" s="9"/>
      <c r="D188" s="9"/>
      <c r="E188" s="9"/>
      <c r="F188" s="9"/>
      <c r="G188" s="9"/>
      <c r="H188" s="9"/>
      <c r="I188" s="9"/>
      <c r="J188" s="46">
        <f t="shared" si="10"/>
        <v>0</v>
      </c>
      <c r="K188" s="9"/>
      <c r="L188" s="9"/>
      <c r="M188" s="9"/>
      <c r="N188" s="9"/>
      <c r="O188" s="9"/>
      <c r="P188" s="2"/>
      <c r="S188" s="36"/>
      <c r="T188" s="36"/>
      <c r="U188" s="36"/>
      <c r="V188" s="36"/>
      <c r="W188" s="142"/>
    </row>
    <row r="189" spans="1:23" ht="15" thickBot="1" x14ac:dyDescent="0.4">
      <c r="A189" s="195"/>
      <c r="B189" s="41" t="s">
        <v>17</v>
      </c>
      <c r="C189" s="6"/>
      <c r="D189" s="6"/>
      <c r="E189" s="6"/>
      <c r="F189" s="6"/>
      <c r="G189" s="6"/>
      <c r="H189" s="6"/>
      <c r="I189" s="6"/>
      <c r="J189" s="46">
        <f t="shared" si="10"/>
        <v>0</v>
      </c>
      <c r="K189" s="6"/>
      <c r="L189" s="6"/>
      <c r="M189" s="6"/>
      <c r="N189" s="6"/>
      <c r="O189" s="6"/>
      <c r="P189" s="2"/>
      <c r="S189" s="36"/>
      <c r="T189" s="36"/>
      <c r="U189" s="36"/>
      <c r="V189" s="36"/>
      <c r="W189" s="142"/>
    </row>
    <row r="190" spans="1:23" x14ac:dyDescent="0.35">
      <c r="A190" s="190"/>
      <c r="B190" s="3" t="s">
        <v>15</v>
      </c>
      <c r="C190" s="3"/>
      <c r="D190" s="3"/>
      <c r="E190" s="3"/>
      <c r="F190" s="3"/>
      <c r="G190" s="3"/>
      <c r="H190" s="3"/>
      <c r="I190" s="3"/>
      <c r="J190" s="46">
        <f t="shared" si="10"/>
        <v>0</v>
      </c>
      <c r="K190" s="3"/>
      <c r="L190" s="3"/>
      <c r="M190" s="3"/>
      <c r="N190" s="3"/>
      <c r="O190" s="3"/>
      <c r="P190" s="2"/>
    </row>
    <row r="191" spans="1:23" x14ac:dyDescent="0.35">
      <c r="A191" s="191"/>
      <c r="B191" s="9" t="s">
        <v>16</v>
      </c>
      <c r="C191" s="9"/>
      <c r="D191" s="9"/>
      <c r="E191" s="9"/>
      <c r="F191" s="9"/>
      <c r="G191" s="9"/>
      <c r="H191" s="9"/>
      <c r="I191" s="9"/>
      <c r="J191" s="46">
        <f t="shared" si="10"/>
        <v>0</v>
      </c>
      <c r="K191" s="9"/>
      <c r="L191" s="9"/>
      <c r="M191" s="9"/>
      <c r="N191" s="9"/>
      <c r="O191" s="9"/>
      <c r="P191" s="2"/>
    </row>
    <row r="192" spans="1:23" ht="15" thickBot="1" x14ac:dyDescent="0.4">
      <c r="A192" s="192"/>
      <c r="B192" s="6" t="s">
        <v>17</v>
      </c>
      <c r="C192" s="6"/>
      <c r="D192" s="6"/>
      <c r="E192" s="6"/>
      <c r="F192" s="6"/>
      <c r="G192" s="6"/>
      <c r="H192" s="6"/>
      <c r="I192" s="6"/>
      <c r="J192" s="46">
        <f t="shared" si="10"/>
        <v>0</v>
      </c>
      <c r="K192" s="6"/>
      <c r="L192" s="6"/>
      <c r="M192" s="6"/>
      <c r="N192" s="6"/>
      <c r="O192" s="6"/>
      <c r="P192" s="2"/>
    </row>
    <row r="193" spans="1:16" x14ac:dyDescent="0.35">
      <c r="A193" s="190"/>
      <c r="B193" s="3" t="s">
        <v>15</v>
      </c>
      <c r="C193" s="3"/>
      <c r="D193" s="3"/>
      <c r="E193" s="3"/>
      <c r="F193" s="3"/>
      <c r="G193" s="3"/>
      <c r="H193" s="3"/>
      <c r="I193" s="3"/>
      <c r="J193" s="46">
        <f t="shared" si="10"/>
        <v>0</v>
      </c>
      <c r="K193" s="3"/>
      <c r="L193" s="3"/>
      <c r="M193" s="3"/>
      <c r="N193" s="3"/>
      <c r="O193" s="3"/>
      <c r="P193" s="2"/>
    </row>
    <row r="194" spans="1:16" x14ac:dyDescent="0.35">
      <c r="A194" s="191"/>
      <c r="B194" s="9" t="s">
        <v>16</v>
      </c>
      <c r="C194" s="9"/>
      <c r="D194" s="9"/>
      <c r="E194" s="9"/>
      <c r="F194" s="9"/>
      <c r="G194" s="9"/>
      <c r="H194" s="9"/>
      <c r="I194" s="9"/>
      <c r="J194" s="46">
        <f t="shared" si="10"/>
        <v>0</v>
      </c>
      <c r="K194" s="9"/>
      <c r="L194" s="9"/>
      <c r="M194" s="9"/>
      <c r="N194" s="9"/>
      <c r="O194" s="9"/>
      <c r="P194" s="2"/>
    </row>
    <row r="195" spans="1:16" ht="15" thickBot="1" x14ac:dyDescent="0.4">
      <c r="A195" s="192"/>
      <c r="B195" s="6" t="s">
        <v>17</v>
      </c>
      <c r="C195" s="6"/>
      <c r="D195" s="6"/>
      <c r="E195" s="6"/>
      <c r="F195" s="6"/>
      <c r="G195" s="6"/>
      <c r="H195" s="6"/>
      <c r="I195" s="6"/>
      <c r="J195" s="46">
        <f t="shared" si="10"/>
        <v>0</v>
      </c>
      <c r="K195" s="6"/>
      <c r="L195" s="6"/>
      <c r="M195" s="6"/>
      <c r="N195" s="6"/>
      <c r="O195" s="6"/>
      <c r="P195" s="2"/>
    </row>
    <row r="196" spans="1:16" x14ac:dyDescent="0.35">
      <c r="A196" s="190"/>
      <c r="B196" s="4" t="s">
        <v>15</v>
      </c>
      <c r="C196" s="3"/>
      <c r="D196" s="3"/>
      <c r="E196" s="3"/>
      <c r="F196" s="3"/>
      <c r="G196" s="3"/>
      <c r="H196" s="3"/>
      <c r="I196" s="3"/>
      <c r="J196" s="46">
        <f t="shared" si="10"/>
        <v>0</v>
      </c>
      <c r="K196" s="3"/>
      <c r="L196" s="3"/>
      <c r="M196" s="3"/>
      <c r="N196" s="3"/>
      <c r="O196" s="3"/>
      <c r="P196" s="2"/>
    </row>
    <row r="197" spans="1:16" x14ac:dyDescent="0.35">
      <c r="A197" s="191"/>
      <c r="B197" s="5" t="s">
        <v>16</v>
      </c>
      <c r="C197" s="9"/>
      <c r="D197" s="9"/>
      <c r="E197" s="9"/>
      <c r="F197" s="9"/>
      <c r="G197" s="9"/>
      <c r="H197" s="9"/>
      <c r="I197" s="9"/>
      <c r="J197" s="46">
        <f t="shared" ref="J197:J222" si="13">SUM(C197:I197)</f>
        <v>0</v>
      </c>
      <c r="K197" s="9"/>
      <c r="L197" s="9"/>
      <c r="M197" s="9"/>
      <c r="N197" s="9"/>
      <c r="O197" s="9"/>
      <c r="P197" s="2"/>
    </row>
    <row r="198" spans="1:16" ht="15" thickBot="1" x14ac:dyDescent="0.4">
      <c r="A198" s="191"/>
      <c r="B198" s="41" t="s">
        <v>17</v>
      </c>
      <c r="C198" s="41"/>
      <c r="D198" s="41"/>
      <c r="E198" s="41"/>
      <c r="F198" s="41"/>
      <c r="G198" s="41"/>
      <c r="H198" s="41"/>
      <c r="I198" s="41"/>
      <c r="J198" s="46">
        <f t="shared" si="13"/>
        <v>0</v>
      </c>
      <c r="K198" s="41"/>
      <c r="L198" s="41"/>
      <c r="M198" s="41"/>
      <c r="N198" s="41"/>
      <c r="O198" s="41"/>
      <c r="P198" s="2"/>
    </row>
    <row r="199" spans="1:16" x14ac:dyDescent="0.35">
      <c r="A199" s="193"/>
      <c r="B199" s="4" t="s">
        <v>15</v>
      </c>
      <c r="C199" s="3"/>
      <c r="D199" s="3"/>
      <c r="E199" s="3"/>
      <c r="F199" s="3"/>
      <c r="G199" s="3"/>
      <c r="H199" s="3"/>
      <c r="I199" s="3"/>
      <c r="J199" s="46">
        <f t="shared" si="13"/>
        <v>0</v>
      </c>
      <c r="K199" s="3"/>
      <c r="L199" s="3"/>
      <c r="M199" s="3"/>
      <c r="N199" s="3"/>
      <c r="O199" s="3"/>
      <c r="P199" s="2"/>
    </row>
    <row r="200" spans="1:16" x14ac:dyDescent="0.35">
      <c r="A200" s="194"/>
      <c r="B200" s="5" t="s">
        <v>16</v>
      </c>
      <c r="C200" s="9"/>
      <c r="D200" s="9"/>
      <c r="E200" s="9"/>
      <c r="F200" s="9"/>
      <c r="G200" s="9"/>
      <c r="H200" s="9"/>
      <c r="I200" s="9"/>
      <c r="J200" s="46">
        <f t="shared" si="13"/>
        <v>0</v>
      </c>
      <c r="K200" s="9"/>
      <c r="L200" s="9"/>
      <c r="M200" s="9"/>
      <c r="N200" s="9"/>
      <c r="O200" s="9"/>
      <c r="P200" s="2"/>
    </row>
    <row r="201" spans="1:16" ht="15" thickBot="1" x14ac:dyDescent="0.4">
      <c r="A201" s="195"/>
      <c r="B201" s="41" t="s">
        <v>17</v>
      </c>
      <c r="C201" s="6"/>
      <c r="D201" s="6"/>
      <c r="E201" s="6"/>
      <c r="F201" s="6"/>
      <c r="G201" s="6"/>
      <c r="H201" s="6"/>
      <c r="I201" s="6"/>
      <c r="J201" s="46">
        <f t="shared" si="13"/>
        <v>0</v>
      </c>
      <c r="K201" s="6"/>
      <c r="L201" s="6"/>
      <c r="M201" s="6"/>
      <c r="N201" s="6"/>
      <c r="O201" s="6"/>
      <c r="P201" s="2"/>
    </row>
    <row r="202" spans="1:16" x14ac:dyDescent="0.35">
      <c r="A202" s="190"/>
      <c r="B202" s="3" t="s">
        <v>15</v>
      </c>
      <c r="C202" s="3"/>
      <c r="D202" s="3"/>
      <c r="E202" s="3"/>
      <c r="F202" s="3"/>
      <c r="G202" s="3"/>
      <c r="H202" s="3"/>
      <c r="I202" s="3"/>
      <c r="J202" s="46">
        <f t="shared" si="13"/>
        <v>0</v>
      </c>
      <c r="K202" s="3"/>
      <c r="L202" s="3"/>
      <c r="M202" s="3"/>
      <c r="N202" s="3"/>
      <c r="O202" s="3"/>
      <c r="P202" s="2"/>
    </row>
    <row r="203" spans="1:16" x14ac:dyDescent="0.35">
      <c r="A203" s="191"/>
      <c r="B203" s="9" t="s">
        <v>16</v>
      </c>
      <c r="C203" s="9"/>
      <c r="D203" s="9"/>
      <c r="E203" s="9"/>
      <c r="F203" s="9"/>
      <c r="G203" s="9"/>
      <c r="H203" s="9"/>
      <c r="I203" s="9"/>
      <c r="J203" s="46">
        <f t="shared" si="13"/>
        <v>0</v>
      </c>
      <c r="K203" s="9"/>
      <c r="L203" s="9"/>
      <c r="M203" s="9"/>
      <c r="N203" s="9"/>
      <c r="O203" s="9"/>
      <c r="P203" s="2"/>
    </row>
    <row r="204" spans="1:16" ht="15" thickBot="1" x14ac:dyDescent="0.4">
      <c r="A204" s="192"/>
      <c r="B204" s="6" t="s">
        <v>17</v>
      </c>
      <c r="C204" s="6"/>
      <c r="D204" s="6"/>
      <c r="E204" s="6"/>
      <c r="F204" s="6"/>
      <c r="G204" s="6"/>
      <c r="H204" s="6"/>
      <c r="I204" s="6"/>
      <c r="J204" s="46">
        <f t="shared" si="13"/>
        <v>0</v>
      </c>
      <c r="K204" s="6"/>
      <c r="L204" s="6"/>
      <c r="M204" s="6"/>
      <c r="N204" s="6"/>
      <c r="O204" s="6"/>
      <c r="P204" s="2"/>
    </row>
    <row r="205" spans="1:16" x14ac:dyDescent="0.35">
      <c r="A205" s="190"/>
      <c r="B205" s="3" t="s">
        <v>15</v>
      </c>
      <c r="C205" s="3"/>
      <c r="D205" s="3"/>
      <c r="E205" s="3"/>
      <c r="F205" s="3"/>
      <c r="G205" s="3"/>
      <c r="H205" s="3"/>
      <c r="I205" s="3"/>
      <c r="J205" s="46">
        <f t="shared" si="13"/>
        <v>0</v>
      </c>
      <c r="K205" s="3"/>
      <c r="L205" s="3"/>
      <c r="M205" s="3"/>
      <c r="N205" s="3"/>
      <c r="O205" s="3"/>
      <c r="P205" s="2"/>
    </row>
    <row r="206" spans="1:16" x14ac:dyDescent="0.35">
      <c r="A206" s="191"/>
      <c r="B206" s="9" t="s">
        <v>16</v>
      </c>
      <c r="C206" s="9"/>
      <c r="D206" s="9"/>
      <c r="E206" s="9"/>
      <c r="F206" s="9"/>
      <c r="G206" s="9"/>
      <c r="H206" s="9"/>
      <c r="I206" s="9"/>
      <c r="J206" s="46">
        <f t="shared" si="13"/>
        <v>0</v>
      </c>
      <c r="K206" s="9"/>
      <c r="L206" s="9"/>
      <c r="M206" s="9"/>
      <c r="N206" s="9"/>
      <c r="O206" s="9"/>
      <c r="P206" s="2"/>
    </row>
    <row r="207" spans="1:16" ht="15" thickBot="1" x14ac:dyDescent="0.4">
      <c r="A207" s="192"/>
      <c r="B207" s="6" t="s">
        <v>17</v>
      </c>
      <c r="C207" s="6"/>
      <c r="D207" s="6"/>
      <c r="E207" s="6"/>
      <c r="F207" s="6"/>
      <c r="G207" s="6"/>
      <c r="H207" s="6"/>
      <c r="I207" s="6"/>
      <c r="J207" s="46">
        <f t="shared" si="13"/>
        <v>0</v>
      </c>
      <c r="K207" s="6"/>
      <c r="L207" s="6"/>
      <c r="M207" s="6"/>
      <c r="N207" s="6"/>
      <c r="O207" s="6"/>
      <c r="P207" s="2"/>
    </row>
    <row r="208" spans="1:16" x14ac:dyDescent="0.35">
      <c r="A208" s="190"/>
      <c r="B208" s="3" t="s">
        <v>15</v>
      </c>
      <c r="C208" s="3"/>
      <c r="D208" s="3"/>
      <c r="E208" s="3"/>
      <c r="F208" s="3"/>
      <c r="G208" s="3"/>
      <c r="H208" s="3"/>
      <c r="I208" s="3"/>
      <c r="J208" s="46">
        <f t="shared" si="13"/>
        <v>0</v>
      </c>
      <c r="K208" s="3"/>
      <c r="L208" s="3"/>
      <c r="M208" s="3"/>
      <c r="N208" s="3"/>
      <c r="O208" s="3"/>
      <c r="P208" s="2"/>
    </row>
    <row r="209" spans="1:16" x14ac:dyDescent="0.35">
      <c r="A209" s="191"/>
      <c r="B209" s="9" t="s">
        <v>16</v>
      </c>
      <c r="C209" s="9"/>
      <c r="D209" s="9"/>
      <c r="E209" s="9"/>
      <c r="F209" s="9"/>
      <c r="G209" s="9"/>
      <c r="H209" s="9"/>
      <c r="I209" s="9"/>
      <c r="J209" s="46">
        <f t="shared" si="13"/>
        <v>0</v>
      </c>
      <c r="K209" s="9"/>
      <c r="L209" s="9"/>
      <c r="M209" s="9"/>
      <c r="N209" s="9"/>
      <c r="O209" s="9"/>
      <c r="P209" s="2"/>
    </row>
    <row r="210" spans="1:16" ht="15" thickBot="1" x14ac:dyDescent="0.4">
      <c r="A210" s="192"/>
      <c r="B210" s="6" t="s">
        <v>17</v>
      </c>
      <c r="C210" s="6"/>
      <c r="D210" s="6"/>
      <c r="E210" s="6"/>
      <c r="F210" s="6"/>
      <c r="G210" s="6"/>
      <c r="H210" s="6"/>
      <c r="I210" s="6"/>
      <c r="J210" s="46">
        <f t="shared" si="13"/>
        <v>0</v>
      </c>
      <c r="K210" s="6"/>
      <c r="L210" s="6"/>
      <c r="M210" s="6"/>
      <c r="N210" s="6"/>
      <c r="O210" s="6"/>
      <c r="P210" s="2"/>
    </row>
    <row r="211" spans="1:16" x14ac:dyDescent="0.35">
      <c r="A211" s="190"/>
      <c r="B211" s="4" t="s">
        <v>15</v>
      </c>
      <c r="C211" s="3"/>
      <c r="D211" s="3"/>
      <c r="E211" s="3"/>
      <c r="F211" s="3"/>
      <c r="G211" s="3"/>
      <c r="H211" s="3"/>
      <c r="I211" s="3"/>
      <c r="J211" s="46">
        <f t="shared" si="13"/>
        <v>0</v>
      </c>
      <c r="K211" s="3"/>
      <c r="L211" s="3"/>
      <c r="M211" s="3"/>
      <c r="N211" s="3"/>
      <c r="O211" s="3"/>
      <c r="P211" s="2"/>
    </row>
    <row r="212" spans="1:16" x14ac:dyDescent="0.35">
      <c r="A212" s="191"/>
      <c r="B212" s="5" t="s">
        <v>16</v>
      </c>
      <c r="C212" s="9"/>
      <c r="D212" s="9"/>
      <c r="E212" s="9"/>
      <c r="F212" s="9"/>
      <c r="G212" s="9"/>
      <c r="H212" s="9"/>
      <c r="I212" s="9"/>
      <c r="J212" s="46">
        <f t="shared" si="13"/>
        <v>0</v>
      </c>
      <c r="K212" s="9"/>
      <c r="L212" s="9"/>
      <c r="M212" s="9"/>
      <c r="N212" s="9"/>
      <c r="O212" s="9"/>
      <c r="P212" s="2"/>
    </row>
    <row r="213" spans="1:16" ht="15" thickBot="1" x14ac:dyDescent="0.4">
      <c r="A213" s="191"/>
      <c r="B213" s="41" t="s">
        <v>17</v>
      </c>
      <c r="C213" s="41"/>
      <c r="D213" s="41"/>
      <c r="E213" s="41"/>
      <c r="F213" s="41"/>
      <c r="G213" s="41"/>
      <c r="H213" s="41"/>
      <c r="I213" s="41"/>
      <c r="J213" s="46">
        <f t="shared" si="13"/>
        <v>0</v>
      </c>
      <c r="K213" s="41"/>
      <c r="L213" s="41"/>
      <c r="M213" s="41"/>
      <c r="N213" s="41"/>
      <c r="O213" s="41"/>
      <c r="P213" s="2"/>
    </row>
    <row r="214" spans="1:16" x14ac:dyDescent="0.35">
      <c r="A214" s="193"/>
      <c r="B214" s="4" t="s">
        <v>15</v>
      </c>
      <c r="C214" s="3"/>
      <c r="D214" s="3"/>
      <c r="E214" s="3"/>
      <c r="F214" s="3"/>
      <c r="G214" s="3"/>
      <c r="H214" s="3"/>
      <c r="I214" s="3"/>
      <c r="J214" s="46">
        <f t="shared" si="13"/>
        <v>0</v>
      </c>
      <c r="K214" s="3"/>
      <c r="L214" s="3"/>
      <c r="M214" s="3"/>
      <c r="N214" s="3"/>
      <c r="O214" s="3"/>
      <c r="P214" s="2"/>
    </row>
    <row r="215" spans="1:16" x14ac:dyDescent="0.35">
      <c r="A215" s="194"/>
      <c r="B215" s="5" t="s">
        <v>16</v>
      </c>
      <c r="C215" s="9"/>
      <c r="D215" s="9"/>
      <c r="E215" s="9"/>
      <c r="F215" s="9"/>
      <c r="G215" s="9"/>
      <c r="H215" s="9"/>
      <c r="I215" s="9"/>
      <c r="J215" s="46">
        <f t="shared" si="13"/>
        <v>0</v>
      </c>
      <c r="K215" s="9"/>
      <c r="L215" s="9"/>
      <c r="M215" s="9"/>
      <c r="N215" s="9"/>
      <c r="O215" s="9"/>
      <c r="P215" s="2"/>
    </row>
    <row r="216" spans="1:16" ht="15" thickBot="1" x14ac:dyDescent="0.4">
      <c r="A216" s="195"/>
      <c r="B216" s="41" t="s">
        <v>17</v>
      </c>
      <c r="C216" s="6"/>
      <c r="D216" s="6"/>
      <c r="E216" s="6"/>
      <c r="F216" s="6"/>
      <c r="G216" s="6"/>
      <c r="H216" s="6"/>
      <c r="I216" s="6"/>
      <c r="J216" s="46">
        <f t="shared" si="13"/>
        <v>0</v>
      </c>
      <c r="K216" s="6"/>
      <c r="L216" s="6"/>
      <c r="M216" s="6"/>
      <c r="N216" s="6"/>
      <c r="O216" s="6"/>
      <c r="P216" s="2"/>
    </row>
    <row r="217" spans="1:16" x14ac:dyDescent="0.35">
      <c r="A217" s="190"/>
      <c r="B217" s="3" t="s">
        <v>15</v>
      </c>
      <c r="C217" s="3"/>
      <c r="D217" s="3"/>
      <c r="E217" s="3"/>
      <c r="F217" s="3"/>
      <c r="G217" s="3"/>
      <c r="H217" s="3"/>
      <c r="I217" s="3"/>
      <c r="J217" s="46">
        <f t="shared" si="13"/>
        <v>0</v>
      </c>
      <c r="K217" s="3"/>
      <c r="L217" s="3"/>
      <c r="M217" s="3"/>
      <c r="N217" s="3"/>
      <c r="O217" s="3"/>
      <c r="P217" s="2"/>
    </row>
    <row r="218" spans="1:16" x14ac:dyDescent="0.35">
      <c r="A218" s="191"/>
      <c r="B218" s="9" t="s">
        <v>16</v>
      </c>
      <c r="C218" s="9"/>
      <c r="D218" s="9"/>
      <c r="E218" s="9"/>
      <c r="F218" s="9"/>
      <c r="G218" s="9"/>
      <c r="H218" s="9"/>
      <c r="I218" s="9"/>
      <c r="J218" s="46">
        <f t="shared" si="13"/>
        <v>0</v>
      </c>
      <c r="K218" s="9"/>
      <c r="L218" s="9"/>
      <c r="M218" s="9"/>
      <c r="N218" s="9"/>
      <c r="O218" s="9"/>
      <c r="P218" s="2"/>
    </row>
    <row r="219" spans="1:16" ht="15" thickBot="1" x14ac:dyDescent="0.4">
      <c r="A219" s="192"/>
      <c r="B219" s="6" t="s">
        <v>17</v>
      </c>
      <c r="C219" s="6"/>
      <c r="D219" s="6"/>
      <c r="E219" s="6"/>
      <c r="F219" s="6"/>
      <c r="G219" s="6"/>
      <c r="H219" s="6"/>
      <c r="I219" s="6"/>
      <c r="J219" s="46">
        <f t="shared" si="13"/>
        <v>0</v>
      </c>
      <c r="K219" s="6"/>
      <c r="L219" s="6"/>
      <c r="M219" s="6"/>
      <c r="N219" s="6"/>
      <c r="O219" s="6"/>
      <c r="P219" s="2"/>
    </row>
    <row r="220" spans="1:16" x14ac:dyDescent="0.35">
      <c r="A220" s="190"/>
      <c r="B220" s="3" t="s">
        <v>15</v>
      </c>
      <c r="C220" s="3"/>
      <c r="D220" s="3"/>
      <c r="E220" s="3"/>
      <c r="F220" s="3"/>
      <c r="G220" s="3"/>
      <c r="H220" s="3"/>
      <c r="I220" s="3"/>
      <c r="J220" s="46">
        <f t="shared" si="13"/>
        <v>0</v>
      </c>
      <c r="K220" s="3"/>
      <c r="L220" s="3"/>
      <c r="M220" s="3"/>
      <c r="N220" s="3"/>
      <c r="O220" s="3"/>
      <c r="P220" s="2"/>
    </row>
    <row r="221" spans="1:16" x14ac:dyDescent="0.35">
      <c r="A221" s="191"/>
      <c r="B221" s="9" t="s">
        <v>16</v>
      </c>
      <c r="C221" s="9"/>
      <c r="D221" s="9"/>
      <c r="E221" s="9"/>
      <c r="F221" s="9"/>
      <c r="G221" s="9"/>
      <c r="H221" s="9"/>
      <c r="I221" s="9"/>
      <c r="J221" s="46">
        <f t="shared" si="13"/>
        <v>0</v>
      </c>
      <c r="K221" s="9"/>
      <c r="L221" s="9"/>
      <c r="M221" s="9"/>
      <c r="N221" s="9"/>
      <c r="O221" s="9"/>
      <c r="P221" s="2"/>
    </row>
    <row r="222" spans="1:16" ht="15" thickBot="1" x14ac:dyDescent="0.4">
      <c r="A222" s="192"/>
      <c r="B222" s="6" t="s">
        <v>17</v>
      </c>
      <c r="C222" s="6"/>
      <c r="D222" s="6"/>
      <c r="E222" s="6"/>
      <c r="F222" s="6"/>
      <c r="G222" s="6"/>
      <c r="H222" s="6"/>
      <c r="I222" s="6"/>
      <c r="J222" s="46">
        <f t="shared" si="13"/>
        <v>0</v>
      </c>
      <c r="K222" s="6"/>
      <c r="L222" s="6"/>
      <c r="M222" s="6"/>
      <c r="N222" s="6"/>
      <c r="O222" s="6"/>
      <c r="P222" s="2"/>
    </row>
    <row r="224" spans="1:16" x14ac:dyDescent="0.35">
      <c r="O224" t="s">
        <v>52</v>
      </c>
    </row>
  </sheetData>
  <mergeCells count="81">
    <mergeCell ref="A31:A33"/>
    <mergeCell ref="A34:A36"/>
    <mergeCell ref="A37:A39"/>
    <mergeCell ref="A22:A24"/>
    <mergeCell ref="A25:A27"/>
    <mergeCell ref="A28:A30"/>
    <mergeCell ref="A13:A15"/>
    <mergeCell ref="A16:A18"/>
    <mergeCell ref="A19:A21"/>
    <mergeCell ref="A4:A6"/>
    <mergeCell ref="A7:A9"/>
    <mergeCell ref="A10:A12"/>
    <mergeCell ref="A40:A42"/>
    <mergeCell ref="A43:A45"/>
    <mergeCell ref="A46:A48"/>
    <mergeCell ref="AE45:AF45"/>
    <mergeCell ref="AE50:AF50"/>
    <mergeCell ref="A58:A60"/>
    <mergeCell ref="A61:A63"/>
    <mergeCell ref="A64:A66"/>
    <mergeCell ref="A49:A51"/>
    <mergeCell ref="A52:A54"/>
    <mergeCell ref="A55:A57"/>
    <mergeCell ref="A76:A78"/>
    <mergeCell ref="A79:A81"/>
    <mergeCell ref="A82:A84"/>
    <mergeCell ref="A67:A69"/>
    <mergeCell ref="A70:A72"/>
    <mergeCell ref="A73:A75"/>
    <mergeCell ref="A94:A96"/>
    <mergeCell ref="A97:A99"/>
    <mergeCell ref="A100:A102"/>
    <mergeCell ref="A121:A123"/>
    <mergeCell ref="A85:A87"/>
    <mergeCell ref="A88:A90"/>
    <mergeCell ref="A91:A93"/>
    <mergeCell ref="A112:A114"/>
    <mergeCell ref="A115:A117"/>
    <mergeCell ref="A118:A120"/>
    <mergeCell ref="A103:A105"/>
    <mergeCell ref="A106:A108"/>
    <mergeCell ref="A109:A111"/>
    <mergeCell ref="A130:A132"/>
    <mergeCell ref="A133:A135"/>
    <mergeCell ref="A136:A138"/>
    <mergeCell ref="A124:A126"/>
    <mergeCell ref="A127:A129"/>
    <mergeCell ref="A148:A150"/>
    <mergeCell ref="A151:A153"/>
    <mergeCell ref="A154:A156"/>
    <mergeCell ref="A139:A141"/>
    <mergeCell ref="A142:A144"/>
    <mergeCell ref="A145:A147"/>
    <mergeCell ref="A181:A183"/>
    <mergeCell ref="A166:A168"/>
    <mergeCell ref="A169:A171"/>
    <mergeCell ref="A172:A174"/>
    <mergeCell ref="A157:A159"/>
    <mergeCell ref="A160:A162"/>
    <mergeCell ref="A163:A165"/>
    <mergeCell ref="Z7:Z8"/>
    <mergeCell ref="A220:A222"/>
    <mergeCell ref="A211:A213"/>
    <mergeCell ref="A214:A216"/>
    <mergeCell ref="A217:A219"/>
    <mergeCell ref="A202:A204"/>
    <mergeCell ref="A205:A207"/>
    <mergeCell ref="A208:A210"/>
    <mergeCell ref="A193:A195"/>
    <mergeCell ref="A196:A198"/>
    <mergeCell ref="A199:A201"/>
    <mergeCell ref="A184:A186"/>
    <mergeCell ref="A187:A189"/>
    <mergeCell ref="A190:A192"/>
    <mergeCell ref="A175:A177"/>
    <mergeCell ref="A178:A180"/>
    <mergeCell ref="T7:T9"/>
    <mergeCell ref="U7:U9"/>
    <mergeCell ref="V7:V8"/>
    <mergeCell ref="W7:W8"/>
    <mergeCell ref="X7:X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2024</vt:lpstr>
    </vt:vector>
  </TitlesOfParts>
  <Company>Lesy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Vladimir.Risa</dc:creator>
  <cp:lastModifiedBy>Kovac, Michal</cp:lastModifiedBy>
  <cp:lastPrinted>2025-01-20T06:12:47Z</cp:lastPrinted>
  <dcterms:created xsi:type="dcterms:W3CDTF">2016-02-11T06:54:03Z</dcterms:created>
  <dcterms:modified xsi:type="dcterms:W3CDTF">2025-04-15T05:43:01Z</dcterms:modified>
</cp:coreProperties>
</file>